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1840" windowHeight="10035" activeTab="1"/>
  </bookViews>
  <sheets>
    <sheet name="1 rok" sheetId="1" r:id="rId1"/>
    <sheet name="2 rok" sheetId="2" r:id="rId2"/>
  </sheets>
  <definedNames>
    <definedName name="_xlnm.Print_Area" localSheetId="0">'1 rok'!$A$6:$AO$71</definedName>
    <definedName name="_xlnm.Print_Area" localSheetId="1">'2 rok'!$A$1:$AO$89</definedName>
  </definedNames>
  <calcPr calcId="145621"/>
</workbook>
</file>

<file path=xl/calcChain.xml><?xml version="1.0" encoding="utf-8"?>
<calcChain xmlns="http://schemas.openxmlformats.org/spreadsheetml/2006/main">
  <c r="R18" i="2"/>
  <c r="S18"/>
  <c r="AJ18"/>
  <c r="AK18"/>
  <c r="AM18" s="1"/>
  <c r="R19"/>
  <c r="S19"/>
  <c r="U19" s="1"/>
  <c r="AJ19"/>
  <c r="AK19"/>
  <c r="AM19" s="1"/>
  <c r="R20"/>
  <c r="S20"/>
  <c r="AJ20"/>
  <c r="AK20"/>
  <c r="AM20" s="1"/>
  <c r="AO20" s="1"/>
  <c r="D21"/>
  <c r="E21"/>
  <c r="F21"/>
  <c r="G21"/>
  <c r="H21"/>
  <c r="I21"/>
  <c r="J21"/>
  <c r="K21"/>
  <c r="L21"/>
  <c r="M21"/>
  <c r="N21"/>
  <c r="O21"/>
  <c r="P21"/>
  <c r="Q21"/>
  <c r="R21"/>
  <c r="S21"/>
  <c r="V21"/>
  <c r="W21"/>
  <c r="X21"/>
  <c r="Y21"/>
  <c r="Z21"/>
  <c r="AA21"/>
  <c r="AB21"/>
  <c r="AC21"/>
  <c r="AD21"/>
  <c r="AE21"/>
  <c r="AF21"/>
  <c r="AG21"/>
  <c r="AH21"/>
  <c r="AI21"/>
  <c r="AJ21"/>
  <c r="AK21"/>
  <c r="R23"/>
  <c r="S23"/>
  <c r="U23" s="1"/>
  <c r="AJ23"/>
  <c r="AK23"/>
  <c r="AM23" s="1"/>
  <c r="R24"/>
  <c r="S24"/>
  <c r="U24" s="1"/>
  <c r="AO24" s="1"/>
  <c r="AJ24"/>
  <c r="AK24"/>
  <c r="AN24" s="1"/>
  <c r="R25"/>
  <c r="S25"/>
  <c r="U25" s="1"/>
  <c r="AJ25"/>
  <c r="AK25"/>
  <c r="AM25" s="1"/>
  <c r="R26"/>
  <c r="S26"/>
  <c r="S27" s="1"/>
  <c r="AJ26"/>
  <c r="AK26"/>
  <c r="AM26" s="1"/>
  <c r="AO26" s="1"/>
  <c r="AN26"/>
  <c r="D27"/>
  <c r="E27"/>
  <c r="F27"/>
  <c r="G27"/>
  <c r="H27"/>
  <c r="I27"/>
  <c r="J27"/>
  <c r="K27"/>
  <c r="L27"/>
  <c r="M27"/>
  <c r="N27"/>
  <c r="O27"/>
  <c r="P27"/>
  <c r="Q27"/>
  <c r="R27"/>
  <c r="V27"/>
  <c r="W27"/>
  <c r="X27"/>
  <c r="Y27"/>
  <c r="Z27"/>
  <c r="AA27"/>
  <c r="AB27"/>
  <c r="AC27"/>
  <c r="AD27"/>
  <c r="AE27"/>
  <c r="AF27"/>
  <c r="AG27"/>
  <c r="AH27"/>
  <c r="AI27"/>
  <c r="AJ27"/>
  <c r="AK27"/>
  <c r="R29"/>
  <c r="S29"/>
  <c r="U29" s="1"/>
  <c r="AJ29"/>
  <c r="AK29"/>
  <c r="AM29" s="1"/>
  <c r="AM36" s="1"/>
  <c r="R30"/>
  <c r="S30"/>
  <c r="U30"/>
  <c r="AO31" s="1"/>
  <c r="AJ30"/>
  <c r="AK30"/>
  <c r="AM30" s="1"/>
  <c r="AN30"/>
  <c r="R31"/>
  <c r="R36" s="1"/>
  <c r="S31"/>
  <c r="U31" s="1"/>
  <c r="AJ31"/>
  <c r="AK31"/>
  <c r="AM31" s="1"/>
  <c r="AN31"/>
  <c r="R32"/>
  <c r="S32"/>
  <c r="U32" s="1"/>
  <c r="AJ32"/>
  <c r="AK32"/>
  <c r="AM32" s="1"/>
  <c r="R33"/>
  <c r="S33"/>
  <c r="U33" s="1"/>
  <c r="AJ33"/>
  <c r="AK33"/>
  <c r="AM33" s="1"/>
  <c r="R34"/>
  <c r="S34"/>
  <c r="U34"/>
  <c r="R35"/>
  <c r="S35"/>
  <c r="U35" s="1"/>
  <c r="AO35" s="1"/>
  <c r="AJ35"/>
  <c r="AK35"/>
  <c r="AM35" s="1"/>
  <c r="D36"/>
  <c r="E36"/>
  <c r="F36"/>
  <c r="G36"/>
  <c r="H36"/>
  <c r="I36"/>
  <c r="J36"/>
  <c r="K36"/>
  <c r="L36"/>
  <c r="M36"/>
  <c r="N36"/>
  <c r="O36"/>
  <c r="P36"/>
  <c r="Q36"/>
  <c r="T36"/>
  <c r="V36"/>
  <c r="W36"/>
  <c r="X36"/>
  <c r="Y36"/>
  <c r="Z36"/>
  <c r="AA36"/>
  <c r="AB36"/>
  <c r="AC36"/>
  <c r="AD36"/>
  <c r="AE36"/>
  <c r="AF36"/>
  <c r="AG36"/>
  <c r="AH36"/>
  <c r="AI36"/>
  <c r="AJ36"/>
  <c r="AJ38"/>
  <c r="AK38"/>
  <c r="AM38" s="1"/>
  <c r="AN38"/>
  <c r="R39"/>
  <c r="S39"/>
  <c r="U39"/>
  <c r="AJ39"/>
  <c r="AK39"/>
  <c r="AM39" s="1"/>
  <c r="AN39"/>
  <c r="R40"/>
  <c r="S40"/>
  <c r="U40"/>
  <c r="AO40" s="1"/>
  <c r="AN40"/>
  <c r="R41"/>
  <c r="S41"/>
  <c r="U41" s="1"/>
  <c r="AO41" s="1"/>
  <c r="R42"/>
  <c r="S42"/>
  <c r="U42" s="1"/>
  <c r="AJ42"/>
  <c r="AK42"/>
  <c r="AM42" s="1"/>
  <c r="R43"/>
  <c r="S43"/>
  <c r="U43" s="1"/>
  <c r="AJ43"/>
  <c r="AK43"/>
  <c r="AM43" s="1"/>
  <c r="AJ44"/>
  <c r="AJ56" s="1"/>
  <c r="AK44"/>
  <c r="AM44" s="1"/>
  <c r="AO44" s="1"/>
  <c r="AJ45"/>
  <c r="AK45"/>
  <c r="AM45" s="1"/>
  <c r="AO45" s="1"/>
  <c r="AN45"/>
  <c r="R46"/>
  <c r="S46"/>
  <c r="U46"/>
  <c r="AO46" s="1"/>
  <c r="AJ46"/>
  <c r="AK46"/>
  <c r="AM46" s="1"/>
  <c r="AN46"/>
  <c r="R47"/>
  <c r="S47"/>
  <c r="U47"/>
  <c r="AJ47"/>
  <c r="AK47"/>
  <c r="AM47" s="1"/>
  <c r="AN47"/>
  <c r="R48"/>
  <c r="S48"/>
  <c r="U48"/>
  <c r="AO48" s="1"/>
  <c r="AN48"/>
  <c r="R49"/>
  <c r="S49"/>
  <c r="U49" s="1"/>
  <c r="AO49" s="1"/>
  <c r="AJ49"/>
  <c r="AK49"/>
  <c r="AM49"/>
  <c r="R50"/>
  <c r="S50"/>
  <c r="U50" s="1"/>
  <c r="AO50" s="1"/>
  <c r="AJ50"/>
  <c r="AK50"/>
  <c r="AM50"/>
  <c r="R51"/>
  <c r="S51"/>
  <c r="U51" s="1"/>
  <c r="AO51" s="1"/>
  <c r="AJ51"/>
  <c r="AK51"/>
  <c r="AM51"/>
  <c r="AJ52"/>
  <c r="AK52"/>
  <c r="AM52" s="1"/>
  <c r="AO52" s="1"/>
  <c r="R53"/>
  <c r="S53"/>
  <c r="U53" s="1"/>
  <c r="AO53" s="1"/>
  <c r="AJ53"/>
  <c r="AK53"/>
  <c r="AM53" s="1"/>
  <c r="R54"/>
  <c r="S54"/>
  <c r="AJ54"/>
  <c r="AK54"/>
  <c r="AM54"/>
  <c r="AO54" s="1"/>
  <c r="AN54"/>
  <c r="R55"/>
  <c r="S55"/>
  <c r="U55" s="1"/>
  <c r="AO55" s="1"/>
  <c r="AJ55"/>
  <c r="AK55"/>
  <c r="AN55"/>
  <c r="D56"/>
  <c r="E56"/>
  <c r="F56"/>
  <c r="G56"/>
  <c r="H56"/>
  <c r="I56"/>
  <c r="J56"/>
  <c r="K56"/>
  <c r="L56"/>
  <c r="M56"/>
  <c r="N56"/>
  <c r="O56"/>
  <c r="P56"/>
  <c r="Q56"/>
  <c r="R56"/>
  <c r="V56"/>
  <c r="W56"/>
  <c r="X56"/>
  <c r="Y56"/>
  <c r="Z56"/>
  <c r="AA56"/>
  <c r="AB56"/>
  <c r="AC56"/>
  <c r="AD56"/>
  <c r="AE56"/>
  <c r="AF56"/>
  <c r="AG56"/>
  <c r="AH56"/>
  <c r="AI56"/>
  <c r="AJ58"/>
  <c r="AK58"/>
  <c r="AM58"/>
  <c r="AO58" s="1"/>
  <c r="AN58"/>
  <c r="R59"/>
  <c r="S59"/>
  <c r="AJ59"/>
  <c r="AK59"/>
  <c r="AM59"/>
  <c r="R60"/>
  <c r="S60"/>
  <c r="AJ60"/>
  <c r="AK60"/>
  <c r="AM60"/>
  <c r="AJ61"/>
  <c r="AK61"/>
  <c r="AO61"/>
  <c r="AJ62"/>
  <c r="AK62"/>
  <c r="R63"/>
  <c r="S63"/>
  <c r="U63" s="1"/>
  <c r="AO63" s="1"/>
  <c r="AJ63"/>
  <c r="AK63"/>
  <c r="AM63" s="1"/>
  <c r="AJ64"/>
  <c r="AK64"/>
  <c r="AN64" s="1"/>
  <c r="AO64"/>
  <c r="AJ65"/>
  <c r="AK65"/>
  <c r="AM65" s="1"/>
  <c r="AO65" s="1"/>
  <c r="R66"/>
  <c r="S66"/>
  <c r="U66" s="1"/>
  <c r="AJ66"/>
  <c r="AK66"/>
  <c r="AM66" s="1"/>
  <c r="AO66"/>
  <c r="R67"/>
  <c r="S67"/>
  <c r="U67" s="1"/>
  <c r="AO67" s="1"/>
  <c r="AJ67"/>
  <c r="AK67"/>
  <c r="AM67" s="1"/>
  <c r="R68"/>
  <c r="S68"/>
  <c r="U68" s="1"/>
  <c r="AO68" s="1"/>
  <c r="AJ68"/>
  <c r="AK68"/>
  <c r="AM68" s="1"/>
  <c r="R69"/>
  <c r="S69"/>
  <c r="U69" s="1"/>
  <c r="AO69" s="1"/>
  <c r="AN69"/>
  <c r="AJ70"/>
  <c r="AK70"/>
  <c r="AM70"/>
  <c r="AO70" s="1"/>
  <c r="AN70"/>
  <c r="R71"/>
  <c r="S71"/>
  <c r="AJ71"/>
  <c r="AK71"/>
  <c r="AM71"/>
  <c r="AJ72"/>
  <c r="AK72"/>
  <c r="R73"/>
  <c r="S73"/>
  <c r="AN73" s="1"/>
  <c r="AO73"/>
  <c r="R74"/>
  <c r="S74"/>
  <c r="U74" s="1"/>
  <c r="AO74" s="1"/>
  <c r="AJ74"/>
  <c r="AK74"/>
  <c r="AN74" s="1"/>
  <c r="D75"/>
  <c r="E75"/>
  <c r="F75"/>
  <c r="G75"/>
  <c r="H75"/>
  <c r="I75"/>
  <c r="J75"/>
  <c r="K75"/>
  <c r="L75"/>
  <c r="M75"/>
  <c r="N75"/>
  <c r="O75"/>
  <c r="P75"/>
  <c r="Q75"/>
  <c r="V75"/>
  <c r="W75"/>
  <c r="X75"/>
  <c r="Y75"/>
  <c r="Z75"/>
  <c r="AA75"/>
  <c r="AB75"/>
  <c r="AC75"/>
  <c r="AD75"/>
  <c r="AE75"/>
  <c r="AF75"/>
  <c r="AG75"/>
  <c r="AH75"/>
  <c r="AI75"/>
  <c r="R77"/>
  <c r="S77"/>
  <c r="AJ77"/>
  <c r="AK77"/>
  <c r="AM77"/>
  <c r="R78"/>
  <c r="S78"/>
  <c r="AJ78"/>
  <c r="AK78"/>
  <c r="AM78"/>
  <c r="D79"/>
  <c r="E79"/>
  <c r="E80" s="1"/>
  <c r="F79"/>
  <c r="F80" s="1"/>
  <c r="G79"/>
  <c r="H79"/>
  <c r="I79"/>
  <c r="J79"/>
  <c r="J80" s="1"/>
  <c r="K79"/>
  <c r="L79"/>
  <c r="M79"/>
  <c r="N79"/>
  <c r="N80" s="1"/>
  <c r="O79"/>
  <c r="P79"/>
  <c r="Q79"/>
  <c r="R79"/>
  <c r="T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D80"/>
  <c r="G80"/>
  <c r="H80"/>
  <c r="I80"/>
  <c r="K80"/>
  <c r="L80"/>
  <c r="M80"/>
  <c r="O80"/>
  <c r="P80"/>
  <c r="Q80"/>
  <c r="R80"/>
  <c r="V80"/>
  <c r="W80"/>
  <c r="X80"/>
  <c r="Y80"/>
  <c r="Z80"/>
  <c r="AA80"/>
  <c r="AB80"/>
  <c r="AC80"/>
  <c r="AD80"/>
  <c r="AE80"/>
  <c r="AF80"/>
  <c r="AG80"/>
  <c r="AH80"/>
  <c r="AI80"/>
  <c r="AJ80"/>
  <c r="D81"/>
  <c r="E81"/>
  <c r="F81"/>
  <c r="G81"/>
  <c r="H81"/>
  <c r="I81"/>
  <c r="J81"/>
  <c r="K81"/>
  <c r="L81"/>
  <c r="M81"/>
  <c r="N81"/>
  <c r="O81"/>
  <c r="P81"/>
  <c r="Q81"/>
  <c r="V81"/>
  <c r="W81"/>
  <c r="X81"/>
  <c r="Y81"/>
  <c r="Z81"/>
  <c r="AA81"/>
  <c r="AB81"/>
  <c r="AC81"/>
  <c r="AD81"/>
  <c r="AE81"/>
  <c r="AF81"/>
  <c r="AG81"/>
  <c r="AH81"/>
  <c r="AI81"/>
  <c r="BE19" l="1"/>
  <c r="BA19"/>
  <c r="AW19"/>
  <c r="BI17"/>
  <c r="BD17"/>
  <c r="AY17"/>
  <c r="AV17"/>
  <c r="AM72"/>
  <c r="AO72" s="1"/>
  <c r="AN72"/>
  <c r="U59"/>
  <c r="AN59"/>
  <c r="S75"/>
  <c r="AM27"/>
  <c r="AM21"/>
  <c r="AO18"/>
  <c r="BH19"/>
  <c r="BD19"/>
  <c r="AZ19"/>
  <c r="AV19"/>
  <c r="BH17"/>
  <c r="BC17"/>
  <c r="AX17"/>
  <c r="U78"/>
  <c r="AO78" s="1"/>
  <c r="AN78"/>
  <c r="U71"/>
  <c r="AO71" s="1"/>
  <c r="AN71"/>
  <c r="BG19"/>
  <c r="BC19"/>
  <c r="AY19"/>
  <c r="AU19"/>
  <c r="BG17"/>
  <c r="BB17"/>
  <c r="AU17"/>
  <c r="U77"/>
  <c r="AN77"/>
  <c r="AN79" s="1"/>
  <c r="S79"/>
  <c r="AJ75"/>
  <c r="AJ81" s="1"/>
  <c r="R75"/>
  <c r="R81" s="1"/>
  <c r="BI19" s="1"/>
  <c r="AN61"/>
  <c r="AK75"/>
  <c r="AO39"/>
  <c r="AO38"/>
  <c r="AM56"/>
  <c r="AO30"/>
  <c r="U36"/>
  <c r="AO29"/>
  <c r="AO25"/>
  <c r="U27"/>
  <c r="AO23"/>
  <c r="U21"/>
  <c r="AO19"/>
  <c r="BF19"/>
  <c r="BB19"/>
  <c r="AX19"/>
  <c r="BF17"/>
  <c r="AZ17"/>
  <c r="BE17"/>
  <c r="BA17"/>
  <c r="AW17"/>
  <c r="AM79"/>
  <c r="AM62"/>
  <c r="AN62"/>
  <c r="U60"/>
  <c r="AO60" s="1"/>
  <c r="AN60"/>
  <c r="AO47"/>
  <c r="AO43"/>
  <c r="AO42"/>
  <c r="AO32"/>
  <c r="AO33"/>
  <c r="AN68"/>
  <c r="AN67"/>
  <c r="AN66"/>
  <c r="AN65"/>
  <c r="AN44"/>
  <c r="S36"/>
  <c r="AN25"/>
  <c r="AN63"/>
  <c r="AK56"/>
  <c r="U56"/>
  <c r="AN53"/>
  <c r="AN52"/>
  <c r="AN43"/>
  <c r="AN42"/>
  <c r="AN41"/>
  <c r="AN35"/>
  <c r="AN33"/>
  <c r="AN32"/>
  <c r="AN29"/>
  <c r="AN23"/>
  <c r="AN27" s="1"/>
  <c r="AU25" s="1"/>
  <c r="AN20"/>
  <c r="AN19"/>
  <c r="AN18"/>
  <c r="S56"/>
  <c r="AN51"/>
  <c r="AN50"/>
  <c r="AN49"/>
  <c r="AK36"/>
  <c r="AN34"/>
  <c r="R19" i="1"/>
  <c r="S19"/>
  <c r="AJ19"/>
  <c r="AK19"/>
  <c r="AM19" s="1"/>
  <c r="R20"/>
  <c r="S20"/>
  <c r="AJ20"/>
  <c r="AK20"/>
  <c r="AN20" s="1"/>
  <c r="AM20"/>
  <c r="AO20" s="1"/>
  <c r="R21"/>
  <c r="S21"/>
  <c r="U21"/>
  <c r="AO21" s="1"/>
  <c r="AJ21"/>
  <c r="AK21"/>
  <c r="AM21" s="1"/>
  <c r="R22"/>
  <c r="S22"/>
  <c r="U22"/>
  <c r="AJ22"/>
  <c r="AK22"/>
  <c r="AM22" s="1"/>
  <c r="R23"/>
  <c r="S23"/>
  <c r="U23"/>
  <c r="AJ23"/>
  <c r="AK23"/>
  <c r="AM23" s="1"/>
  <c r="R24"/>
  <c r="S24"/>
  <c r="U24"/>
  <c r="AO24" s="1"/>
  <c r="AJ24"/>
  <c r="AK24"/>
  <c r="AM24" s="1"/>
  <c r="R25"/>
  <c r="S25"/>
  <c r="AJ25"/>
  <c r="AJ31" s="1"/>
  <c r="AK25"/>
  <c r="AN25" s="1"/>
  <c r="AM25"/>
  <c r="AO25" s="1"/>
  <c r="R26"/>
  <c r="S26"/>
  <c r="S31" s="1"/>
  <c r="AJ26"/>
  <c r="AK26"/>
  <c r="AM26"/>
  <c r="R27"/>
  <c r="S27"/>
  <c r="AJ27"/>
  <c r="AK27"/>
  <c r="AM27" s="1"/>
  <c r="AO27" s="1"/>
  <c r="AN27"/>
  <c r="R28"/>
  <c r="S28"/>
  <c r="U28"/>
  <c r="AO28" s="1"/>
  <c r="AJ28"/>
  <c r="AK28"/>
  <c r="AM28" s="1"/>
  <c r="R29"/>
  <c r="S29"/>
  <c r="U29"/>
  <c r="AO29" s="1"/>
  <c r="AJ29"/>
  <c r="AK29"/>
  <c r="AM29" s="1"/>
  <c r="AN29"/>
  <c r="R30"/>
  <c r="S30"/>
  <c r="U30"/>
  <c r="AJ30"/>
  <c r="AK30"/>
  <c r="AM30" s="1"/>
  <c r="D31"/>
  <c r="E31"/>
  <c r="F31"/>
  <c r="G31"/>
  <c r="H31"/>
  <c r="I31"/>
  <c r="J31"/>
  <c r="K31"/>
  <c r="L31"/>
  <c r="M31"/>
  <c r="N31"/>
  <c r="O31"/>
  <c r="P31"/>
  <c r="Q31"/>
  <c r="R31"/>
  <c r="V31"/>
  <c r="W31"/>
  <c r="X31"/>
  <c r="Y31"/>
  <c r="Z31"/>
  <c r="AA31"/>
  <c r="AB31"/>
  <c r="AC31"/>
  <c r="AD31"/>
  <c r="AE31"/>
  <c r="AF31"/>
  <c r="AG31"/>
  <c r="AH31"/>
  <c r="AI31"/>
  <c r="R33"/>
  <c r="S33"/>
  <c r="AJ33"/>
  <c r="AJ37" s="1"/>
  <c r="AK33"/>
  <c r="AN33" s="1"/>
  <c r="AM33"/>
  <c r="AO33" s="1"/>
  <c r="R34"/>
  <c r="S34"/>
  <c r="U34" s="1"/>
  <c r="AJ34"/>
  <c r="AK34"/>
  <c r="AN34"/>
  <c r="R35"/>
  <c r="S35"/>
  <c r="U35"/>
  <c r="AJ35"/>
  <c r="AK35"/>
  <c r="AM35" s="1"/>
  <c r="R36"/>
  <c r="S36"/>
  <c r="U36"/>
  <c r="AO36" s="1"/>
  <c r="AJ36"/>
  <c r="AK36"/>
  <c r="AM36" s="1"/>
  <c r="AN36"/>
  <c r="D37"/>
  <c r="E37"/>
  <c r="F37"/>
  <c r="G37"/>
  <c r="H37"/>
  <c r="I37"/>
  <c r="J37"/>
  <c r="K37"/>
  <c r="L37"/>
  <c r="M37"/>
  <c r="N37"/>
  <c r="O37"/>
  <c r="P37"/>
  <c r="Q37"/>
  <c r="R37"/>
  <c r="V37"/>
  <c r="W37"/>
  <c r="X37"/>
  <c r="Y37"/>
  <c r="Z37"/>
  <c r="AA37"/>
  <c r="AB37"/>
  <c r="AC37"/>
  <c r="AD37"/>
  <c r="AE37"/>
  <c r="AF37"/>
  <c r="AG37"/>
  <c r="AH37"/>
  <c r="AI37"/>
  <c r="R39"/>
  <c r="S39"/>
  <c r="U39"/>
  <c r="AJ39"/>
  <c r="AK39"/>
  <c r="AM39" s="1"/>
  <c r="AN39"/>
  <c r="AN44" s="1"/>
  <c r="AU27" s="1"/>
  <c r="R40"/>
  <c r="S40"/>
  <c r="U40"/>
  <c r="AO40" s="1"/>
  <c r="AJ40"/>
  <c r="AK40"/>
  <c r="AM40" s="1"/>
  <c r="AN40"/>
  <c r="R41"/>
  <c r="S41"/>
  <c r="U41"/>
  <c r="AJ41"/>
  <c r="AK41"/>
  <c r="AM41" s="1"/>
  <c r="AN41"/>
  <c r="R42"/>
  <c r="S42"/>
  <c r="U42"/>
  <c r="AO42" s="1"/>
  <c r="AJ42"/>
  <c r="AK42"/>
  <c r="AM42" s="1"/>
  <c r="AN42"/>
  <c r="R43"/>
  <c r="S43"/>
  <c r="U43"/>
  <c r="AJ43"/>
  <c r="AK43"/>
  <c r="AM43" s="1"/>
  <c r="AN43"/>
  <c r="D44"/>
  <c r="E44"/>
  <c r="F44"/>
  <c r="G44"/>
  <c r="H44"/>
  <c r="I44"/>
  <c r="J44"/>
  <c r="K44"/>
  <c r="L44"/>
  <c r="M44"/>
  <c r="N44"/>
  <c r="O44"/>
  <c r="P44"/>
  <c r="Q44"/>
  <c r="R44"/>
  <c r="S44"/>
  <c r="T44"/>
  <c r="V44"/>
  <c r="W44"/>
  <c r="X44"/>
  <c r="Y44"/>
  <c r="Z44"/>
  <c r="AA44"/>
  <c r="AB44"/>
  <c r="AC44"/>
  <c r="AD44"/>
  <c r="AE44"/>
  <c r="AF44"/>
  <c r="AG44"/>
  <c r="AH44"/>
  <c r="AI44"/>
  <c r="AJ44"/>
  <c r="R46"/>
  <c r="S46"/>
  <c r="U46" s="1"/>
  <c r="AJ46"/>
  <c r="AK46"/>
  <c r="AM46"/>
  <c r="AM50" s="1"/>
  <c r="R47"/>
  <c r="S47"/>
  <c r="U47" s="1"/>
  <c r="AO47" s="1"/>
  <c r="AJ47"/>
  <c r="AK47"/>
  <c r="AM47"/>
  <c r="R48"/>
  <c r="S48"/>
  <c r="U48" s="1"/>
  <c r="AO48" s="1"/>
  <c r="AJ48"/>
  <c r="AK48"/>
  <c r="AN48"/>
  <c r="R49"/>
  <c r="R50" s="1"/>
  <c r="R61" s="1"/>
  <c r="S49"/>
  <c r="AJ49"/>
  <c r="AK49"/>
  <c r="AM49"/>
  <c r="AN49"/>
  <c r="AO49"/>
  <c r="D50"/>
  <c r="E50"/>
  <c r="F50"/>
  <c r="G50"/>
  <c r="G61" s="1"/>
  <c r="H50"/>
  <c r="I50"/>
  <c r="J50"/>
  <c r="K50"/>
  <c r="K61" s="1"/>
  <c r="L50"/>
  <c r="M50"/>
  <c r="N50"/>
  <c r="O50"/>
  <c r="O61" s="1"/>
  <c r="P50"/>
  <c r="Q50"/>
  <c r="S50"/>
  <c r="V50"/>
  <c r="W50"/>
  <c r="X50"/>
  <c r="X61" s="1"/>
  <c r="Y50"/>
  <c r="Z50"/>
  <c r="AA50"/>
  <c r="AB50"/>
  <c r="AB61" s="1"/>
  <c r="AC50"/>
  <c r="AD50"/>
  <c r="AE50"/>
  <c r="AF50"/>
  <c r="AF61" s="1"/>
  <c r="AG50"/>
  <c r="AH50"/>
  <c r="AI50"/>
  <c r="AJ50"/>
  <c r="AK50"/>
  <c r="R52"/>
  <c r="S52"/>
  <c r="U52" s="1"/>
  <c r="AN52"/>
  <c r="R53"/>
  <c r="R56" s="1"/>
  <c r="S53"/>
  <c r="AN53"/>
  <c r="AO53"/>
  <c r="R54"/>
  <c r="S54"/>
  <c r="U54"/>
  <c r="AJ54"/>
  <c r="AK54"/>
  <c r="AK56" s="1"/>
  <c r="AO54"/>
  <c r="R55"/>
  <c r="S55"/>
  <c r="U55" s="1"/>
  <c r="AO55" s="1"/>
  <c r="AJ55"/>
  <c r="AK55"/>
  <c r="AM55"/>
  <c r="AM56" s="1"/>
  <c r="D56"/>
  <c r="E56"/>
  <c r="F56"/>
  <c r="G56"/>
  <c r="G62" s="1"/>
  <c r="AX20" s="1"/>
  <c r="H56"/>
  <c r="I56"/>
  <c r="J56"/>
  <c r="K56"/>
  <c r="K62" s="1"/>
  <c r="BB20" s="1"/>
  <c r="L56"/>
  <c r="M56"/>
  <c r="N56"/>
  <c r="O56"/>
  <c r="O62" s="1"/>
  <c r="BF20" s="1"/>
  <c r="P56"/>
  <c r="Q56"/>
  <c r="S56"/>
  <c r="V56"/>
  <c r="W56"/>
  <c r="X56"/>
  <c r="X62" s="1"/>
  <c r="Y56"/>
  <c r="Z56"/>
  <c r="AA56"/>
  <c r="AB56"/>
  <c r="AB62" s="1"/>
  <c r="AC56"/>
  <c r="AD56"/>
  <c r="AE56"/>
  <c r="AF56"/>
  <c r="AF62" s="1"/>
  <c r="AG56"/>
  <c r="AH56"/>
  <c r="AI56"/>
  <c r="AJ56"/>
  <c r="AL56"/>
  <c r="R58"/>
  <c r="S58"/>
  <c r="U58"/>
  <c r="AJ58"/>
  <c r="AK58"/>
  <c r="AM58" s="1"/>
  <c r="AM60" s="1"/>
  <c r="AN58"/>
  <c r="AN60" s="1"/>
  <c r="R59"/>
  <c r="S59"/>
  <c r="U59"/>
  <c r="AO59" s="1"/>
  <c r="AJ59"/>
  <c r="AK59"/>
  <c r="AM59" s="1"/>
  <c r="AN59"/>
  <c r="D60"/>
  <c r="E60"/>
  <c r="F60"/>
  <c r="F61" s="1"/>
  <c r="AW18" s="1"/>
  <c r="G60"/>
  <c r="H60"/>
  <c r="I60"/>
  <c r="J60"/>
  <c r="J61" s="1"/>
  <c r="BA18" s="1"/>
  <c r="K60"/>
  <c r="L60"/>
  <c r="M60"/>
  <c r="N60"/>
  <c r="N61" s="1"/>
  <c r="BE18" s="1"/>
  <c r="O60"/>
  <c r="P60"/>
  <c r="Q60"/>
  <c r="R60"/>
  <c r="S60"/>
  <c r="T60"/>
  <c r="V60"/>
  <c r="V61" s="1"/>
  <c r="W60"/>
  <c r="X60"/>
  <c r="Y60"/>
  <c r="Z60"/>
  <c r="AA60"/>
  <c r="AB60"/>
  <c r="AC60"/>
  <c r="AD60"/>
  <c r="AE60"/>
  <c r="AF60"/>
  <c r="AG60"/>
  <c r="AH60"/>
  <c r="AI60"/>
  <c r="AJ60"/>
  <c r="AL60"/>
  <c r="D61"/>
  <c r="AU18" s="1"/>
  <c r="E61"/>
  <c r="AV18" s="1"/>
  <c r="H61"/>
  <c r="I61"/>
  <c r="AZ18" s="1"/>
  <c r="L61"/>
  <c r="M61"/>
  <c r="BD18" s="1"/>
  <c r="P61"/>
  <c r="Q61"/>
  <c r="BH18" s="1"/>
  <c r="W61"/>
  <c r="Y61"/>
  <c r="AA61"/>
  <c r="AC61"/>
  <c r="AE61"/>
  <c r="AG61"/>
  <c r="AI61"/>
  <c r="D62"/>
  <c r="E62"/>
  <c r="F62"/>
  <c r="AW20" s="1"/>
  <c r="H62"/>
  <c r="I62"/>
  <c r="J62"/>
  <c r="BA20" s="1"/>
  <c r="L62"/>
  <c r="M62"/>
  <c r="N62"/>
  <c r="BE20" s="1"/>
  <c r="P62"/>
  <c r="Q62"/>
  <c r="R62"/>
  <c r="W62"/>
  <c r="Y62"/>
  <c r="AA62"/>
  <c r="AC62"/>
  <c r="AE62"/>
  <c r="AG62"/>
  <c r="AI62"/>
  <c r="S80" i="2" l="1"/>
  <c r="S81"/>
  <c r="AO21"/>
  <c r="AN75"/>
  <c r="AO36"/>
  <c r="AV26" s="1"/>
  <c r="AO56"/>
  <c r="AO77"/>
  <c r="AO79" s="1"/>
  <c r="U79"/>
  <c r="U80" s="1"/>
  <c r="BL17" s="1"/>
  <c r="AM80"/>
  <c r="AO59"/>
  <c r="U75"/>
  <c r="U81" s="1"/>
  <c r="BL19" s="1"/>
  <c r="AK80"/>
  <c r="AK81"/>
  <c r="AN21"/>
  <c r="AN36"/>
  <c r="AU26" s="1"/>
  <c r="AN56"/>
  <c r="AO62"/>
  <c r="AM75"/>
  <c r="AM81" s="1"/>
  <c r="AO27"/>
  <c r="AV25" s="1"/>
  <c r="AV20" i="1"/>
  <c r="AO52"/>
  <c r="AO56" s="1"/>
  <c r="U56"/>
  <c r="AM44"/>
  <c r="AO34"/>
  <c r="U37"/>
  <c r="AJ61"/>
  <c r="AJ62"/>
  <c r="AO19"/>
  <c r="AM31"/>
  <c r="AZ20"/>
  <c r="BF18"/>
  <c r="BB18"/>
  <c r="AX18"/>
  <c r="U50"/>
  <c r="AO46"/>
  <c r="AO50" s="1"/>
  <c r="BI20"/>
  <c r="BD20"/>
  <c r="AO58"/>
  <c r="AO60" s="1"/>
  <c r="AO43"/>
  <c r="AO41"/>
  <c r="AO39"/>
  <c r="AO35"/>
  <c r="AO37"/>
  <c r="AV26" s="1"/>
  <c r="AO30"/>
  <c r="AO23"/>
  <c r="BH20"/>
  <c r="BC20"/>
  <c r="AH61"/>
  <c r="BG18" s="1"/>
  <c r="AH62"/>
  <c r="BG20" s="1"/>
  <c r="AD61"/>
  <c r="BC18" s="1"/>
  <c r="AD62"/>
  <c r="Z61"/>
  <c r="AY18" s="1"/>
  <c r="Z62"/>
  <c r="AY20" s="1"/>
  <c r="BI18"/>
  <c r="AO22"/>
  <c r="AK60"/>
  <c r="U60"/>
  <c r="AN55"/>
  <c r="AN54"/>
  <c r="AN56" s="1"/>
  <c r="AK44"/>
  <c r="U44"/>
  <c r="AM37"/>
  <c r="AN26"/>
  <c r="U26"/>
  <c r="AK37"/>
  <c r="AN35"/>
  <c r="AN37" s="1"/>
  <c r="AU26" s="1"/>
  <c r="AK31"/>
  <c r="AN30"/>
  <c r="AN28"/>
  <c r="AN24"/>
  <c r="AN23"/>
  <c r="AN22"/>
  <c r="AN21"/>
  <c r="AN19"/>
  <c r="V62"/>
  <c r="AU20" s="1"/>
  <c r="AN47"/>
  <c r="AN46"/>
  <c r="AN50" s="1"/>
  <c r="S37"/>
  <c r="S61" s="1"/>
  <c r="AV27" i="2" l="1"/>
  <c r="AV33"/>
  <c r="AU28"/>
  <c r="AU34"/>
  <c r="AU24"/>
  <c r="AN81"/>
  <c r="AN80"/>
  <c r="AV24"/>
  <c r="AV29" s="1"/>
  <c r="AO80"/>
  <c r="BJ19"/>
  <c r="AU27"/>
  <c r="AU30" s="1"/>
  <c r="AU33"/>
  <c r="AO75"/>
  <c r="BJ17"/>
  <c r="AV35" i="1"/>
  <c r="AV29"/>
  <c r="AU35"/>
  <c r="AU29"/>
  <c r="AK61"/>
  <c r="BJ18" s="1"/>
  <c r="AK62"/>
  <c r="AN31"/>
  <c r="AO44"/>
  <c r="AV27" s="1"/>
  <c r="AV28"/>
  <c r="AV34"/>
  <c r="AM61"/>
  <c r="AM62"/>
  <c r="S62"/>
  <c r="AU28"/>
  <c r="AU34"/>
  <c r="AO26"/>
  <c r="U31"/>
  <c r="AO31"/>
  <c r="BJ18" i="2" l="1"/>
  <c r="BB18"/>
  <c r="BI18"/>
  <c r="AV18"/>
  <c r="AX18"/>
  <c r="BC18"/>
  <c r="AW18"/>
  <c r="AZ18"/>
  <c r="BH18"/>
  <c r="BF18"/>
  <c r="BA18"/>
  <c r="AY18"/>
  <c r="AU18"/>
  <c r="BD18"/>
  <c r="BG18"/>
  <c r="BE18"/>
  <c r="BJ20"/>
  <c r="BG20"/>
  <c r="BI20"/>
  <c r="BB20"/>
  <c r="BD20"/>
  <c r="BC20"/>
  <c r="AV20"/>
  <c r="AW20"/>
  <c r="AZ20"/>
  <c r="BF20"/>
  <c r="BH20"/>
  <c r="AX20"/>
  <c r="AU20"/>
  <c r="BA20"/>
  <c r="AY20"/>
  <c r="BE20"/>
  <c r="AV28"/>
  <c r="AV34"/>
  <c r="AO81"/>
  <c r="AU29"/>
  <c r="AV30"/>
  <c r="BJ19" i="1"/>
  <c r="AW19"/>
  <c r="BE19"/>
  <c r="BH19"/>
  <c r="BD19"/>
  <c r="BA19"/>
  <c r="AU19"/>
  <c r="AZ19"/>
  <c r="AV19"/>
  <c r="AY19"/>
  <c r="AX19"/>
  <c r="BB19"/>
  <c r="BI19"/>
  <c r="BG19"/>
  <c r="BC19"/>
  <c r="BF19"/>
  <c r="AU25"/>
  <c r="AN61"/>
  <c r="AN62"/>
  <c r="AV25"/>
  <c r="AO61"/>
  <c r="BL18" s="1"/>
  <c r="AO62"/>
  <c r="BL20" s="1"/>
  <c r="U61"/>
  <c r="U62"/>
  <c r="AV31"/>
  <c r="AU31"/>
  <c r="BJ20"/>
  <c r="AU30" l="1"/>
  <c r="AV30"/>
  <c r="BJ21"/>
  <c r="BA21"/>
  <c r="BF21"/>
  <c r="BE21"/>
  <c r="AW21"/>
  <c r="BB21"/>
  <c r="AX21"/>
  <c r="BG21"/>
  <c r="BD21"/>
  <c r="AZ21"/>
  <c r="AV21"/>
  <c r="BC21"/>
  <c r="BI21"/>
  <c r="BH21"/>
  <c r="AU21"/>
  <c r="AY21"/>
</calcChain>
</file>

<file path=xl/sharedStrings.xml><?xml version="1.0" encoding="utf-8"?>
<sst xmlns="http://schemas.openxmlformats.org/spreadsheetml/2006/main" count="486" uniqueCount="146">
  <si>
    <t>data i podpis Dziekana Wydziału</t>
  </si>
  <si>
    <t>Sporządził</t>
  </si>
  <si>
    <t>Uzgodniono z Samorządem</t>
  </si>
  <si>
    <t>………………………………………………</t>
  </si>
  <si>
    <t>Zespół Programowy na kierunku Fizjoterapia</t>
  </si>
  <si>
    <t>1E</t>
  </si>
  <si>
    <t>2E</t>
  </si>
  <si>
    <t>RAZEM (moduł B)</t>
  </si>
  <si>
    <t>3E</t>
  </si>
  <si>
    <t>RAZEM (moduł A)</t>
  </si>
  <si>
    <t>Suma</t>
  </si>
  <si>
    <t>zal / oc</t>
  </si>
  <si>
    <t>Przedmiot wolnego wyboru 2</t>
  </si>
  <si>
    <t>kierunkowy</t>
  </si>
  <si>
    <t>Przedmiot wolnego wyboru 1</t>
  </si>
  <si>
    <t>Moduł wolnego wyboru</t>
  </si>
  <si>
    <t>Problematyka chorób rzadkich - wybrane zagadnienia</t>
  </si>
  <si>
    <t>Analiza i interpretacja literatury naukowej</t>
  </si>
  <si>
    <t>Ubezpieczenia społeczne</t>
  </si>
  <si>
    <t>Statystyka w medycynie</t>
  </si>
  <si>
    <t>Moduł ograniczonego wyboru B</t>
  </si>
  <si>
    <t>Komunikacja interpersonalna</t>
  </si>
  <si>
    <t>E</t>
  </si>
  <si>
    <t>Anatomia palpacyjna</t>
  </si>
  <si>
    <t xml:space="preserve">Ergonomia fizjoterapii </t>
  </si>
  <si>
    <t>Moduł ograniczonego wyboru A</t>
  </si>
  <si>
    <t>zal</t>
  </si>
  <si>
    <t>Praktyka zawodowa 1</t>
  </si>
  <si>
    <t>Język obcy 2</t>
  </si>
  <si>
    <t>Język obcy 1</t>
  </si>
  <si>
    <t>Seminarium magisterskie 2</t>
  </si>
  <si>
    <t>Seminarium magisterskie 1</t>
  </si>
  <si>
    <t>Moduł przedmiotów uzupełniających</t>
  </si>
  <si>
    <t>Diagnostyka funkcjonalna i programowanie rehabilitacji 2</t>
  </si>
  <si>
    <t>moduł B</t>
  </si>
  <si>
    <t>Diagnostyka funkcjonalna i programowanie rehabilitacji 1</t>
  </si>
  <si>
    <t>moduł A</t>
  </si>
  <si>
    <t>Metody specjalne fizjoterapii 2</t>
  </si>
  <si>
    <t>ECTS</t>
  </si>
  <si>
    <t>godz.</t>
  </si>
  <si>
    <t>PRZEDMIOTY DO WYBORU</t>
  </si>
  <si>
    <t>Metody specjalne fizjoterapii 1</t>
  </si>
  <si>
    <t>Moduł przedmiotów kierunkowych</t>
  </si>
  <si>
    <t>Zdrowie publiczne</t>
  </si>
  <si>
    <t>podstawowy</t>
  </si>
  <si>
    <t>Grupa treści do wyboru - moduł B</t>
  </si>
  <si>
    <t>Demografia i epidemiologia</t>
  </si>
  <si>
    <t>Grupa treści do wyboru - moduł A</t>
  </si>
  <si>
    <t>Dydaktyka fizjoterapii</t>
  </si>
  <si>
    <t>Grupa treści uzupełniających</t>
  </si>
  <si>
    <t>Socjologia niepełnosprawności i rehabilitacji</t>
  </si>
  <si>
    <t>Grupa treści kierunkowych</t>
  </si>
  <si>
    <t>Pedagogika specjalna</t>
  </si>
  <si>
    <t>Grupa treści podstawowych</t>
  </si>
  <si>
    <t>Psychologia kliniczna i psychoterapia</t>
  </si>
  <si>
    <t>ZAJĘCIA ZORGANIZOWANE</t>
  </si>
  <si>
    <t>Bioetyka</t>
  </si>
  <si>
    <t>Filozofia</t>
  </si>
  <si>
    <t>Historia rehabilitacji</t>
  </si>
  <si>
    <t>moduł B - %</t>
  </si>
  <si>
    <t>Metodologia badań</t>
  </si>
  <si>
    <t>moduł B - ilość</t>
  </si>
  <si>
    <t>Farmakologia w fizjoterapii</t>
  </si>
  <si>
    <t>moduł A - %</t>
  </si>
  <si>
    <t>Podstawy genetyki</t>
  </si>
  <si>
    <t>4E</t>
  </si>
  <si>
    <t>moduł A - ilość</t>
  </si>
  <si>
    <t>Moduł przedmiotów podstawowych</t>
  </si>
  <si>
    <t>punkty ECTS</t>
  </si>
  <si>
    <t>forma zakończenia semestru</t>
  </si>
  <si>
    <t>ogólna liczba godzin dydaktycznych</t>
  </si>
  <si>
    <t>liczba godzin z nauczycielem</t>
  </si>
  <si>
    <t>samokształcenie</t>
  </si>
  <si>
    <t>praktyka zawodowa (PZ)</t>
  </si>
  <si>
    <t>zajęcia wychowania fizycznego-obowiązkowe (WF)</t>
  </si>
  <si>
    <t>zajęcia fakultatywne (ZF)</t>
  </si>
  <si>
    <t>lektoraty (LE)</t>
  </si>
  <si>
    <t>ćwiczenia specjalistyczne - magisterskie (CM)</t>
  </si>
  <si>
    <t>zajęcia praktyczne przy pacjencie (PP)</t>
  </si>
  <si>
    <t>ćwiczenia kliniczne (CK)</t>
  </si>
  <si>
    <t>ćwiczenia laboratoryjne (CL)</t>
  </si>
  <si>
    <t>ćwiczenia w warunkach symulowanych (CS)</t>
  </si>
  <si>
    <t>ćwiczenia kierunkowe - niekliniczne (CN)</t>
  </si>
  <si>
    <t>ćwiczenia audytoryjne CA)</t>
  </si>
  <si>
    <t>seminarium (SE)</t>
  </si>
  <si>
    <t>wykład (WY)</t>
  </si>
  <si>
    <t>Wydział Nauk o Zdrowiu
Kierunek Fizjoterapia
studia stacjonarne
II stopnia
cykl kształcenia 2017-2019
rok I</t>
  </si>
  <si>
    <t>e-learning (EL)</t>
  </si>
  <si>
    <t>SUMA PUNKTÓW ECTS</t>
  </si>
  <si>
    <t>SUMA GODZIN DYDAKTYCZNYCH</t>
  </si>
  <si>
    <t>semestr letni - II</t>
  </si>
  <si>
    <t>semestr zimowy - I</t>
  </si>
  <si>
    <t>Przedmiot</t>
  </si>
  <si>
    <t>Rodzaj zajęć</t>
  </si>
  <si>
    <t>Lp.</t>
  </si>
  <si>
    <r>
      <t xml:space="preserve">Studia </t>
    </r>
    <r>
      <rPr>
        <b/>
        <sz val="11"/>
        <rFont val="Arial"/>
        <family val="2"/>
        <charset val="238"/>
      </rPr>
      <t>II stopnia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</si>
  <si>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</si>
  <si>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r>
      <t xml:space="preserve">Rok studiów </t>
    </r>
    <r>
      <rPr>
        <b/>
        <sz val="11"/>
        <rFont val="Arial"/>
        <family val="2"/>
        <charset val="238"/>
      </rPr>
      <t>1</t>
    </r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</si>
  <si>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</si>
  <si>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t>KOMENTARZ DD: praktyka była zsumowana w godzinach z nauczycielem!</t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</si>
  <si>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</si>
  <si>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t>PLAN STUDIÓW na rok akademicki 2017/2018 uchwalony przez Radę Wydziału w dniu 25 kwietnia 2017r.</t>
  </si>
  <si>
    <t>Przedmiot wolnego wyboru 4</t>
  </si>
  <si>
    <t>Przedmiot wolnego wyboru 3</t>
  </si>
  <si>
    <t>Fitness 2</t>
  </si>
  <si>
    <t>Fitness 1</t>
  </si>
  <si>
    <t>Podstawy diagnostyki laboratoryjnej</t>
  </si>
  <si>
    <t>Dietetyka</t>
  </si>
  <si>
    <t>Ekotoksykologia i diagnostyka środowiskowa</t>
  </si>
  <si>
    <t>Tensegracja i integracja strukturalna</t>
  </si>
  <si>
    <t>Język migowy 2</t>
  </si>
  <si>
    <t>Język migowy 1</t>
  </si>
  <si>
    <t>Traumatologia sportowa</t>
  </si>
  <si>
    <t>Fizjoterapia w urologii</t>
  </si>
  <si>
    <t>Zarządzanie zasobami ludzkimi i jakością</t>
  </si>
  <si>
    <t>Terapia zajęciowa w wybranych jednostkach chorobowych</t>
  </si>
  <si>
    <t>Kompleksowa terapia przeciwobrzękowa</t>
  </si>
  <si>
    <t>Podstawy osteopatii</t>
  </si>
  <si>
    <t>Metody fizykalne w chorobach narządu ruchu</t>
  </si>
  <si>
    <t>Fizjoterapia w chorobach naczyniowych</t>
  </si>
  <si>
    <t>Fizjoterapia w dermatologii i kosmetologii</t>
  </si>
  <si>
    <t>Fizjoterapia w ortopedii dziecięcej</t>
  </si>
  <si>
    <t>Podstawy neurologopedii</t>
  </si>
  <si>
    <t>Odnowa biologiczna</t>
  </si>
  <si>
    <t>Kompendium z fizjoterapii klinicznej w schorzeniach narządu ruchu</t>
  </si>
  <si>
    <t>Praktyka zawodowa 3</t>
  </si>
  <si>
    <t>Praktyka zawodowa 2</t>
  </si>
  <si>
    <t>Seminarium magisterskie 4</t>
  </si>
  <si>
    <t>Seminarium magisterskie 3</t>
  </si>
  <si>
    <t>Anatomia rentgenowska</t>
  </si>
  <si>
    <t>Chirurgia ogólna i naczyniowa</t>
  </si>
  <si>
    <t>Diagnostykia obrazowa w chorobach narządu ruchu i chorobach wewnętrznych</t>
  </si>
  <si>
    <t>Sport osób niepełnosprawnych</t>
  </si>
  <si>
    <t>Aktywność ruchowa adaptacyjna</t>
  </si>
  <si>
    <t>Protetyka i ortotyka</t>
  </si>
  <si>
    <t>Medycyna fizykalna i balneoklimatologia</t>
  </si>
  <si>
    <t xml:space="preserve">Zarządzanie i marketing </t>
  </si>
  <si>
    <t>6E</t>
  </si>
  <si>
    <t>Ekonomia i systemy ochrony zdrowia</t>
  </si>
  <si>
    <t>Prawo</t>
  </si>
  <si>
    <t>5E</t>
  </si>
  <si>
    <t>Wydział Nauk o Zdrowiu
Kierunek Fizjoterapia
studia stacjonarne
II stopnia
cykl kształcenia 2016-2018
rok II</t>
  </si>
  <si>
    <t>semestr letni - IV</t>
  </si>
  <si>
    <t>semestr zimowy - III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</si>
  <si>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</si>
  <si>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t>PLAN STUDIÓW na rok akademicki 2017/2018 uchwalony przez Radę Wydziału w dniu 19.04.2016 r.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</si>
</sst>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/>
    </xf>
    <xf numFmtId="1" fontId="11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textRotation="90"/>
    </xf>
    <xf numFmtId="0" fontId="12" fillId="2" borderId="27" xfId="0" applyFont="1" applyFill="1" applyBorder="1" applyAlignment="1">
      <alignment horizontal="center" textRotation="90"/>
    </xf>
    <xf numFmtId="0" fontId="12" fillId="2" borderId="28" xfId="0" applyFont="1" applyFill="1" applyBorder="1" applyAlignment="1">
      <alignment horizontal="center" textRotation="90"/>
    </xf>
    <xf numFmtId="0" fontId="17" fillId="0" borderId="1" xfId="0" applyFont="1" applyBorder="1" applyAlignment="1">
      <alignment horizontal="left" vertical="top" wrapText="1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3" fillId="0" borderId="32" xfId="0" applyFont="1" applyFill="1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3" fillId="0" borderId="32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19" fillId="0" borderId="0" xfId="0" applyFont="1"/>
    <xf numFmtId="0" fontId="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0" xfId="0" applyFill="1"/>
    <xf numFmtId="164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21" fillId="0" borderId="0" xfId="0" applyFont="1"/>
    <xf numFmtId="0" fontId="1" fillId="0" borderId="7" xfId="0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1" fontId="11" fillId="0" borderId="4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textRotation="90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64" fontId="9" fillId="0" borderId="47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678331" cy="965387"/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678331" cy="96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680491" cy="962024"/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680491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L71"/>
  <sheetViews>
    <sheetView showZeros="0" zoomScale="85" zoomScaleNormal="85" zoomScaleSheetLayoutView="100" workbookViewId="0">
      <selection activeCell="A6" sqref="A6:AO6"/>
    </sheetView>
  </sheetViews>
  <sheetFormatPr defaultRowHeight="12.75"/>
  <cols>
    <col min="1" max="1" width="4.28515625" customWidth="1"/>
    <col min="2" max="2" width="11.7109375" customWidth="1"/>
    <col min="3" max="3" width="54.42578125" customWidth="1"/>
    <col min="4" max="19" width="4.85546875" customWidth="1"/>
    <col min="20" max="20" width="6.140625" bestFit="1" customWidth="1"/>
    <col min="21" max="37" width="4.85546875" customWidth="1"/>
    <col min="38" max="38" width="6.140625" bestFit="1" customWidth="1"/>
    <col min="39" max="39" width="4.85546875" customWidth="1"/>
    <col min="40" max="41" width="5.7109375" customWidth="1"/>
    <col min="46" max="46" width="32.140625" bestFit="1" customWidth="1"/>
    <col min="47" max="47" width="6.42578125" bestFit="1" customWidth="1"/>
    <col min="48" max="48" width="5.7109375" bestFit="1" customWidth="1"/>
    <col min="49" max="49" width="5.28515625" bestFit="1" customWidth="1"/>
    <col min="50" max="52" width="4.5703125" bestFit="1" customWidth="1"/>
    <col min="53" max="53" width="5.28515625" bestFit="1" customWidth="1"/>
    <col min="54" max="58" width="4.5703125" bestFit="1" customWidth="1"/>
    <col min="59" max="60" width="5.28515625" bestFit="1" customWidth="1"/>
    <col min="61" max="62" width="5.85546875" bestFit="1" customWidth="1"/>
    <col min="63" max="64" width="4.5703125" bestFit="1" customWidth="1"/>
  </cols>
  <sheetData>
    <row r="6" spans="1:41" s="80" customFormat="1" ht="20.100000000000001" customHeight="1">
      <c r="A6" s="138" t="s">
        <v>101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s="80" customFormat="1" ht="20.100000000000001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</row>
    <row r="9" spans="1:41" s="3" customFormat="1" ht="15" customHeight="1">
      <c r="A9" s="3" t="s">
        <v>100</v>
      </c>
      <c r="G9" s="79" t="s">
        <v>99</v>
      </c>
    </row>
    <row r="10" spans="1:41" s="3" customFormat="1" ht="15" customHeight="1">
      <c r="A10" s="3" t="s">
        <v>98</v>
      </c>
    </row>
    <row r="11" spans="1:41" s="3" customFormat="1" ht="15" customHeight="1">
      <c r="A11" s="3" t="s">
        <v>97</v>
      </c>
    </row>
    <row r="12" spans="1:41" s="3" customFormat="1" ht="15" customHeight="1">
      <c r="A12" s="3" t="s">
        <v>96</v>
      </c>
    </row>
    <row r="13" spans="1:41" ht="15" customHeight="1">
      <c r="A13" s="3" t="s">
        <v>95</v>
      </c>
    </row>
    <row r="15" spans="1:41" ht="13.5" thickBot="1"/>
    <row r="16" spans="1:41" ht="17.25" customHeight="1" thickBot="1">
      <c r="A16" s="139" t="s">
        <v>94</v>
      </c>
      <c r="B16" s="150" t="s">
        <v>93</v>
      </c>
      <c r="C16" s="141" t="s">
        <v>92</v>
      </c>
      <c r="D16" s="143" t="s">
        <v>91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143" t="s">
        <v>90</v>
      </c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5"/>
      <c r="AN16" s="146" t="s">
        <v>89</v>
      </c>
      <c r="AO16" s="148" t="s">
        <v>88</v>
      </c>
    </row>
    <row r="17" spans="1:64" ht="243" customHeight="1" thickBot="1">
      <c r="A17" s="140"/>
      <c r="B17" s="151"/>
      <c r="C17" s="142"/>
      <c r="D17" s="78" t="s">
        <v>85</v>
      </c>
      <c r="E17" s="77" t="s">
        <v>84</v>
      </c>
      <c r="F17" s="76" t="s">
        <v>83</v>
      </c>
      <c r="G17" s="76" t="s">
        <v>82</v>
      </c>
      <c r="H17" s="76" t="s">
        <v>81</v>
      </c>
      <c r="I17" s="76" t="s">
        <v>80</v>
      </c>
      <c r="J17" s="76" t="s">
        <v>79</v>
      </c>
      <c r="K17" s="76" t="s">
        <v>78</v>
      </c>
      <c r="L17" s="76" t="s">
        <v>77</v>
      </c>
      <c r="M17" s="76" t="s">
        <v>76</v>
      </c>
      <c r="N17" s="74" t="s">
        <v>87</v>
      </c>
      <c r="O17" s="76" t="s">
        <v>74</v>
      </c>
      <c r="P17" s="76" t="s">
        <v>73</v>
      </c>
      <c r="Q17" s="73" t="s">
        <v>72</v>
      </c>
      <c r="R17" s="76" t="s">
        <v>71</v>
      </c>
      <c r="S17" s="73" t="s">
        <v>70</v>
      </c>
      <c r="T17" s="73" t="s">
        <v>69</v>
      </c>
      <c r="U17" s="72" t="s">
        <v>68</v>
      </c>
      <c r="V17" s="75" t="s">
        <v>85</v>
      </c>
      <c r="W17" s="75" t="s">
        <v>84</v>
      </c>
      <c r="X17" s="75" t="s">
        <v>83</v>
      </c>
      <c r="Y17" s="75" t="s">
        <v>82</v>
      </c>
      <c r="Z17" s="75" t="s">
        <v>81</v>
      </c>
      <c r="AA17" s="75" t="s">
        <v>80</v>
      </c>
      <c r="AB17" s="75" t="s">
        <v>79</v>
      </c>
      <c r="AC17" s="75" t="s">
        <v>78</v>
      </c>
      <c r="AD17" s="73" t="s">
        <v>77</v>
      </c>
      <c r="AE17" s="73" t="s">
        <v>76</v>
      </c>
      <c r="AF17" s="74" t="s">
        <v>87</v>
      </c>
      <c r="AG17" s="73" t="s">
        <v>74</v>
      </c>
      <c r="AH17" s="73" t="s">
        <v>73</v>
      </c>
      <c r="AI17" s="73" t="s">
        <v>72</v>
      </c>
      <c r="AJ17" s="73" t="s">
        <v>71</v>
      </c>
      <c r="AK17" s="73" t="s">
        <v>70</v>
      </c>
      <c r="AL17" s="73" t="s">
        <v>69</v>
      </c>
      <c r="AM17" s="72" t="s">
        <v>68</v>
      </c>
      <c r="AN17" s="147"/>
      <c r="AO17" s="149"/>
      <c r="AT17" s="71" t="s">
        <v>86</v>
      </c>
      <c r="AU17" s="70" t="s">
        <v>85</v>
      </c>
      <c r="AV17" s="69" t="s">
        <v>84</v>
      </c>
      <c r="AW17" s="69" t="s">
        <v>83</v>
      </c>
      <c r="AX17" s="69" t="s">
        <v>82</v>
      </c>
      <c r="AY17" s="69" t="s">
        <v>81</v>
      </c>
      <c r="AZ17" s="69" t="s">
        <v>80</v>
      </c>
      <c r="BA17" s="69" t="s">
        <v>79</v>
      </c>
      <c r="BB17" s="69" t="s">
        <v>78</v>
      </c>
      <c r="BC17" s="69" t="s">
        <v>77</v>
      </c>
      <c r="BD17" s="69" t="s">
        <v>76</v>
      </c>
      <c r="BE17" s="69" t="s">
        <v>75</v>
      </c>
      <c r="BF17" s="69" t="s">
        <v>74</v>
      </c>
      <c r="BG17" s="69" t="s">
        <v>73</v>
      </c>
      <c r="BH17" s="69" t="s">
        <v>72</v>
      </c>
      <c r="BI17" s="69" t="s">
        <v>71</v>
      </c>
      <c r="BJ17" s="69" t="s">
        <v>70</v>
      </c>
      <c r="BK17" s="69" t="s">
        <v>69</v>
      </c>
      <c r="BL17" s="68" t="s">
        <v>68</v>
      </c>
    </row>
    <row r="18" spans="1:64" ht="15" customHeight="1" thickBot="1">
      <c r="A18" s="135" t="s">
        <v>67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7"/>
      <c r="AT18" s="64" t="s">
        <v>66</v>
      </c>
      <c r="AU18" s="63">
        <f t="shared" ref="AU18:BJ18" si="0">D61+V61</f>
        <v>275</v>
      </c>
      <c r="AV18" s="62">
        <f t="shared" si="0"/>
        <v>40</v>
      </c>
      <c r="AW18" s="62">
        <f t="shared" si="0"/>
        <v>195</v>
      </c>
      <c r="AX18" s="62">
        <f t="shared" si="0"/>
        <v>160</v>
      </c>
      <c r="AY18" s="62">
        <f t="shared" si="0"/>
        <v>0</v>
      </c>
      <c r="AZ18" s="62">
        <f t="shared" si="0"/>
        <v>0</v>
      </c>
      <c r="BA18" s="62">
        <f t="shared" si="0"/>
        <v>60</v>
      </c>
      <c r="BB18" s="62">
        <f t="shared" si="0"/>
        <v>0</v>
      </c>
      <c r="BC18" s="62">
        <f t="shared" si="0"/>
        <v>0</v>
      </c>
      <c r="BD18" s="62">
        <f t="shared" si="0"/>
        <v>30</v>
      </c>
      <c r="BE18" s="62">
        <f t="shared" si="0"/>
        <v>0</v>
      </c>
      <c r="BF18" s="62">
        <f t="shared" si="0"/>
        <v>0</v>
      </c>
      <c r="BG18" s="62">
        <f t="shared" si="0"/>
        <v>360</v>
      </c>
      <c r="BH18" s="62">
        <f t="shared" si="0"/>
        <v>500</v>
      </c>
      <c r="BI18" s="62">
        <f t="shared" si="0"/>
        <v>760</v>
      </c>
      <c r="BJ18" s="62">
        <f t="shared" si="0"/>
        <v>1620</v>
      </c>
      <c r="BK18" s="62" t="s">
        <v>65</v>
      </c>
      <c r="BL18" s="60">
        <f>AO61</f>
        <v>61</v>
      </c>
    </row>
    <row r="19" spans="1:64" ht="15" customHeight="1" thickBot="1">
      <c r="A19" s="33">
        <v>1</v>
      </c>
      <c r="B19" s="46" t="s">
        <v>44</v>
      </c>
      <c r="C19" s="37" t="s">
        <v>64</v>
      </c>
      <c r="D19" s="65">
        <v>30</v>
      </c>
      <c r="E19" s="67"/>
      <c r="F19" s="6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67">
        <v>5</v>
      </c>
      <c r="R19" s="48">
        <f t="shared" ref="R19:R30" si="1">SUM(D19:O19)</f>
        <v>30</v>
      </c>
      <c r="S19" s="48">
        <f t="shared" ref="S19:S30" si="2">SUM(D19:Q19)</f>
        <v>35</v>
      </c>
      <c r="T19" s="66" t="s">
        <v>11</v>
      </c>
      <c r="U19" s="49">
        <v>1.5</v>
      </c>
      <c r="V19" s="65"/>
      <c r="W19" s="43"/>
      <c r="X19" s="41"/>
      <c r="Y19" s="43"/>
      <c r="Z19" s="43"/>
      <c r="AA19" s="43"/>
      <c r="AB19" s="43"/>
      <c r="AC19" s="43"/>
      <c r="AD19" s="42"/>
      <c r="AE19" s="42"/>
      <c r="AF19" s="42"/>
      <c r="AG19" s="42"/>
      <c r="AH19" s="42"/>
      <c r="AI19" s="41"/>
      <c r="AJ19" s="48">
        <f t="shared" ref="AJ19:AJ30" si="3">SUM(V19:AG19)</f>
        <v>0</v>
      </c>
      <c r="AK19" s="48">
        <f t="shared" ref="AK19:AK30" si="4">SUM(V19:AI19)</f>
        <v>0</v>
      </c>
      <c r="AL19" s="24"/>
      <c r="AM19" s="25">
        <f t="shared" ref="AM19:AM30" si="5">TRUNC(AK19/25)</f>
        <v>0</v>
      </c>
      <c r="AN19" s="8">
        <f t="shared" ref="AN19:AN30" si="6">S19+AK19</f>
        <v>35</v>
      </c>
      <c r="AO19" s="18">
        <f t="shared" ref="AO19:AO30" si="7">U19+AM19</f>
        <v>1.5</v>
      </c>
      <c r="AT19" s="59" t="s">
        <v>63</v>
      </c>
      <c r="AU19" s="58">
        <f t="shared" ref="AU19:BJ19" si="8">(AU18/$BJ18)*100</f>
        <v>16.97530864197531</v>
      </c>
      <c r="AV19" s="57">
        <f t="shared" si="8"/>
        <v>2.4691358024691357</v>
      </c>
      <c r="AW19" s="57">
        <f t="shared" si="8"/>
        <v>12.037037037037036</v>
      </c>
      <c r="AX19" s="57">
        <f t="shared" si="8"/>
        <v>9.8765432098765427</v>
      </c>
      <c r="AY19" s="57">
        <f t="shared" si="8"/>
        <v>0</v>
      </c>
      <c r="AZ19" s="57">
        <f t="shared" si="8"/>
        <v>0</v>
      </c>
      <c r="BA19" s="57">
        <f t="shared" si="8"/>
        <v>3.7037037037037033</v>
      </c>
      <c r="BB19" s="57">
        <f t="shared" si="8"/>
        <v>0</v>
      </c>
      <c r="BC19" s="57">
        <f t="shared" si="8"/>
        <v>0</v>
      </c>
      <c r="BD19" s="57">
        <f t="shared" si="8"/>
        <v>1.8518518518518516</v>
      </c>
      <c r="BE19" s="57">
        <f t="shared" si="8"/>
        <v>0</v>
      </c>
      <c r="BF19" s="57">
        <f t="shared" si="8"/>
        <v>0</v>
      </c>
      <c r="BG19" s="57">
        <f t="shared" si="8"/>
        <v>22.222222222222221</v>
      </c>
      <c r="BH19" s="57">
        <f t="shared" si="8"/>
        <v>30.864197530864196</v>
      </c>
      <c r="BI19" s="57">
        <f t="shared" si="8"/>
        <v>46.913580246913575</v>
      </c>
      <c r="BJ19" s="56">
        <f t="shared" si="8"/>
        <v>100</v>
      </c>
      <c r="BK19" s="55"/>
      <c r="BL19" s="54"/>
    </row>
    <row r="20" spans="1:64" ht="15" customHeight="1">
      <c r="A20" s="15">
        <v>2</v>
      </c>
      <c r="B20" s="38" t="s">
        <v>44</v>
      </c>
      <c r="C20" s="37" t="s">
        <v>62</v>
      </c>
      <c r="D20" s="29">
        <v>30</v>
      </c>
      <c r="E20" s="26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6">
        <v>5</v>
      </c>
      <c r="R20" s="48">
        <f t="shared" si="1"/>
        <v>30</v>
      </c>
      <c r="S20" s="11">
        <f t="shared" si="2"/>
        <v>35</v>
      </c>
      <c r="T20" s="21" t="s">
        <v>11</v>
      </c>
      <c r="U20" s="49">
        <v>1.5</v>
      </c>
      <c r="V20" s="29"/>
      <c r="W20" s="28"/>
      <c r="X20" s="26"/>
      <c r="Y20" s="28"/>
      <c r="Z20" s="28"/>
      <c r="AA20" s="28"/>
      <c r="AB20" s="28"/>
      <c r="AC20" s="28"/>
      <c r="AD20" s="27"/>
      <c r="AE20" s="27"/>
      <c r="AF20" s="27"/>
      <c r="AG20" s="27"/>
      <c r="AH20" s="27"/>
      <c r="AI20" s="26"/>
      <c r="AJ20" s="48">
        <f t="shared" si="3"/>
        <v>0</v>
      </c>
      <c r="AK20" s="11">
        <f t="shared" si="4"/>
        <v>0</v>
      </c>
      <c r="AL20" s="21"/>
      <c r="AM20" s="25">
        <f t="shared" si="5"/>
        <v>0</v>
      </c>
      <c r="AN20" s="8">
        <f t="shared" si="6"/>
        <v>35</v>
      </c>
      <c r="AO20" s="18">
        <f t="shared" si="7"/>
        <v>1.5</v>
      </c>
      <c r="AT20" s="64" t="s">
        <v>61</v>
      </c>
      <c r="AU20" s="63">
        <f t="shared" ref="AU20:BJ20" si="9">D62+V62</f>
        <v>295</v>
      </c>
      <c r="AV20" s="62">
        <f t="shared" si="9"/>
        <v>50</v>
      </c>
      <c r="AW20" s="62">
        <f t="shared" si="9"/>
        <v>160</v>
      </c>
      <c r="AX20" s="62">
        <f t="shared" si="9"/>
        <v>160</v>
      </c>
      <c r="AY20" s="62">
        <f t="shared" si="9"/>
        <v>0</v>
      </c>
      <c r="AZ20" s="62">
        <f t="shared" si="9"/>
        <v>0</v>
      </c>
      <c r="BA20" s="62">
        <f t="shared" si="9"/>
        <v>60</v>
      </c>
      <c r="BB20" s="62">
        <f t="shared" si="9"/>
        <v>0</v>
      </c>
      <c r="BC20" s="62">
        <f t="shared" si="9"/>
        <v>0</v>
      </c>
      <c r="BD20" s="62">
        <f t="shared" si="9"/>
        <v>30</v>
      </c>
      <c r="BE20" s="62">
        <f t="shared" si="9"/>
        <v>0</v>
      </c>
      <c r="BF20" s="62">
        <f t="shared" si="9"/>
        <v>0</v>
      </c>
      <c r="BG20" s="62">
        <f t="shared" si="9"/>
        <v>360</v>
      </c>
      <c r="BH20" s="62">
        <f t="shared" si="9"/>
        <v>505</v>
      </c>
      <c r="BI20" s="62">
        <f t="shared" si="9"/>
        <v>755</v>
      </c>
      <c r="BJ20" s="62">
        <f t="shared" si="9"/>
        <v>1620</v>
      </c>
      <c r="BK20" s="61" t="s">
        <v>8</v>
      </c>
      <c r="BL20" s="60">
        <f>AO62</f>
        <v>61</v>
      </c>
    </row>
    <row r="21" spans="1:64" ht="15" customHeight="1" thickBot="1">
      <c r="A21" s="15">
        <v>3</v>
      </c>
      <c r="B21" s="36" t="s">
        <v>44</v>
      </c>
      <c r="C21" s="31" t="s">
        <v>60</v>
      </c>
      <c r="D21" s="29">
        <v>15</v>
      </c>
      <c r="E21" s="26"/>
      <c r="F21" s="26">
        <v>30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6">
        <v>5</v>
      </c>
      <c r="R21" s="48">
        <f t="shared" si="1"/>
        <v>45</v>
      </c>
      <c r="S21" s="11">
        <f t="shared" si="2"/>
        <v>50</v>
      </c>
      <c r="T21" s="21" t="s">
        <v>11</v>
      </c>
      <c r="U21" s="49">
        <f>TRUNC(S21/25)</f>
        <v>2</v>
      </c>
      <c r="V21" s="29"/>
      <c r="W21" s="28"/>
      <c r="X21" s="26"/>
      <c r="Y21" s="28"/>
      <c r="Z21" s="28"/>
      <c r="AA21" s="28"/>
      <c r="AB21" s="28"/>
      <c r="AC21" s="28"/>
      <c r="AD21" s="27"/>
      <c r="AE21" s="27"/>
      <c r="AF21" s="27"/>
      <c r="AG21" s="27"/>
      <c r="AH21" s="27"/>
      <c r="AI21" s="26"/>
      <c r="AJ21" s="48">
        <f t="shared" si="3"/>
        <v>0</v>
      </c>
      <c r="AK21" s="11">
        <f t="shared" si="4"/>
        <v>0</v>
      </c>
      <c r="AL21" s="21"/>
      <c r="AM21" s="25">
        <f t="shared" si="5"/>
        <v>0</v>
      </c>
      <c r="AN21" s="8">
        <f t="shared" si="6"/>
        <v>50</v>
      </c>
      <c r="AO21" s="8">
        <f t="shared" si="7"/>
        <v>2</v>
      </c>
      <c r="AT21" s="59" t="s">
        <v>59</v>
      </c>
      <c r="AU21" s="58">
        <f t="shared" ref="AU21:BJ21" si="10">(AU20/$BJ20)*100</f>
        <v>18.209876543209877</v>
      </c>
      <c r="AV21" s="57">
        <f t="shared" si="10"/>
        <v>3.0864197530864197</v>
      </c>
      <c r="AW21" s="57">
        <f t="shared" si="10"/>
        <v>9.8765432098765427</v>
      </c>
      <c r="AX21" s="57">
        <f t="shared" si="10"/>
        <v>9.8765432098765427</v>
      </c>
      <c r="AY21" s="57">
        <f t="shared" si="10"/>
        <v>0</v>
      </c>
      <c r="AZ21" s="57">
        <f t="shared" si="10"/>
        <v>0</v>
      </c>
      <c r="BA21" s="57">
        <f t="shared" si="10"/>
        <v>3.7037037037037033</v>
      </c>
      <c r="BB21" s="57">
        <f t="shared" si="10"/>
        <v>0</v>
      </c>
      <c r="BC21" s="57">
        <f t="shared" si="10"/>
        <v>0</v>
      </c>
      <c r="BD21" s="57">
        <f t="shared" si="10"/>
        <v>1.8518518518518516</v>
      </c>
      <c r="BE21" s="57">
        <f t="shared" si="10"/>
        <v>0</v>
      </c>
      <c r="BF21" s="57">
        <f t="shared" si="10"/>
        <v>0</v>
      </c>
      <c r="BG21" s="57">
        <f t="shared" si="10"/>
        <v>22.222222222222221</v>
      </c>
      <c r="BH21" s="57">
        <f t="shared" si="10"/>
        <v>31.172839506172838</v>
      </c>
      <c r="BI21" s="57">
        <f t="shared" si="10"/>
        <v>46.604938271604937</v>
      </c>
      <c r="BJ21" s="56">
        <f t="shared" si="10"/>
        <v>100</v>
      </c>
      <c r="BK21" s="55"/>
      <c r="BL21" s="54"/>
    </row>
    <row r="22" spans="1:64" ht="15" customHeight="1">
      <c r="A22" s="33">
        <v>4</v>
      </c>
      <c r="B22" s="36" t="s">
        <v>44</v>
      </c>
      <c r="C22" s="31" t="s">
        <v>58</v>
      </c>
      <c r="D22" s="29">
        <v>15</v>
      </c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6">
        <v>10</v>
      </c>
      <c r="R22" s="48">
        <f t="shared" si="1"/>
        <v>15</v>
      </c>
      <c r="S22" s="11">
        <f t="shared" si="2"/>
        <v>25</v>
      </c>
      <c r="T22" s="21" t="s">
        <v>11</v>
      </c>
      <c r="U22" s="49">
        <f>TRUNC(S22/25)</f>
        <v>1</v>
      </c>
      <c r="V22" s="29"/>
      <c r="W22" s="28"/>
      <c r="X22" s="26"/>
      <c r="Y22" s="28"/>
      <c r="Z22" s="28"/>
      <c r="AA22" s="28"/>
      <c r="AB22" s="28"/>
      <c r="AC22" s="28"/>
      <c r="AD22" s="27"/>
      <c r="AE22" s="27"/>
      <c r="AF22" s="27"/>
      <c r="AG22" s="27"/>
      <c r="AH22" s="27"/>
      <c r="AI22" s="26"/>
      <c r="AJ22" s="48">
        <f t="shared" si="3"/>
        <v>0</v>
      </c>
      <c r="AK22" s="11">
        <f t="shared" si="4"/>
        <v>0</v>
      </c>
      <c r="AL22" s="21"/>
      <c r="AM22" s="25">
        <f t="shared" si="5"/>
        <v>0</v>
      </c>
      <c r="AN22" s="8">
        <f t="shared" si="6"/>
        <v>25</v>
      </c>
      <c r="AO22" s="8">
        <f t="shared" si="7"/>
        <v>1</v>
      </c>
      <c r="AT22" s="53"/>
      <c r="AU22" s="52"/>
      <c r="AV22" s="52"/>
    </row>
    <row r="23" spans="1:64" ht="15" customHeight="1">
      <c r="A23" s="15">
        <v>5</v>
      </c>
      <c r="B23" s="36" t="s">
        <v>44</v>
      </c>
      <c r="C23" s="31" t="s">
        <v>57</v>
      </c>
      <c r="D23" s="29">
        <v>15</v>
      </c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6">
        <v>10</v>
      </c>
      <c r="R23" s="48">
        <f t="shared" si="1"/>
        <v>15</v>
      </c>
      <c r="S23" s="11">
        <f t="shared" si="2"/>
        <v>25</v>
      </c>
      <c r="T23" s="21" t="s">
        <v>11</v>
      </c>
      <c r="U23" s="49">
        <f>TRUNC(S23/25)</f>
        <v>1</v>
      </c>
      <c r="V23" s="29"/>
      <c r="W23" s="28"/>
      <c r="X23" s="26"/>
      <c r="Y23" s="28"/>
      <c r="Z23" s="28"/>
      <c r="AA23" s="28"/>
      <c r="AB23" s="28"/>
      <c r="AC23" s="28"/>
      <c r="AD23" s="27"/>
      <c r="AE23" s="27"/>
      <c r="AF23" s="27"/>
      <c r="AG23" s="27"/>
      <c r="AH23" s="27"/>
      <c r="AI23" s="26"/>
      <c r="AJ23" s="48">
        <f t="shared" si="3"/>
        <v>0</v>
      </c>
      <c r="AK23" s="11">
        <f t="shared" si="4"/>
        <v>0</v>
      </c>
      <c r="AL23" s="21"/>
      <c r="AM23" s="25">
        <f t="shared" si="5"/>
        <v>0</v>
      </c>
      <c r="AN23" s="8">
        <f t="shared" si="6"/>
        <v>25</v>
      </c>
      <c r="AO23" s="8">
        <f t="shared" si="7"/>
        <v>1</v>
      </c>
      <c r="AT23" s="53"/>
      <c r="AU23" s="52"/>
      <c r="AV23" s="52"/>
    </row>
    <row r="24" spans="1:64" ht="15" customHeight="1">
      <c r="A24" s="15">
        <v>6</v>
      </c>
      <c r="B24" s="36" t="s">
        <v>44</v>
      </c>
      <c r="C24" s="31" t="s">
        <v>56</v>
      </c>
      <c r="D24" s="29">
        <v>15</v>
      </c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6">
        <v>10</v>
      </c>
      <c r="R24" s="48">
        <f t="shared" si="1"/>
        <v>15</v>
      </c>
      <c r="S24" s="11">
        <f t="shared" si="2"/>
        <v>25</v>
      </c>
      <c r="T24" s="21" t="s">
        <v>11</v>
      </c>
      <c r="U24" s="49">
        <f>TRUNC(S24/25)</f>
        <v>1</v>
      </c>
      <c r="V24" s="29"/>
      <c r="W24" s="28"/>
      <c r="X24" s="26"/>
      <c r="Y24" s="28"/>
      <c r="Z24" s="28"/>
      <c r="AA24" s="28"/>
      <c r="AB24" s="28"/>
      <c r="AC24" s="28"/>
      <c r="AD24" s="27"/>
      <c r="AE24" s="27"/>
      <c r="AF24" s="27"/>
      <c r="AG24" s="27"/>
      <c r="AH24" s="27"/>
      <c r="AI24" s="26"/>
      <c r="AJ24" s="48">
        <f t="shared" si="3"/>
        <v>0</v>
      </c>
      <c r="AK24" s="11">
        <f t="shared" si="4"/>
        <v>0</v>
      </c>
      <c r="AL24" s="21"/>
      <c r="AM24" s="25">
        <f t="shared" si="5"/>
        <v>0</v>
      </c>
      <c r="AN24" s="8">
        <f t="shared" si="6"/>
        <v>25</v>
      </c>
      <c r="AO24" s="8">
        <f t="shared" si="7"/>
        <v>1</v>
      </c>
      <c r="AT24" s="40" t="s">
        <v>55</v>
      </c>
      <c r="AU24" s="39" t="s">
        <v>39</v>
      </c>
      <c r="AV24" s="39" t="s">
        <v>38</v>
      </c>
    </row>
    <row r="25" spans="1:64" ht="15" customHeight="1">
      <c r="A25" s="33">
        <v>7</v>
      </c>
      <c r="B25" s="36" t="s">
        <v>44</v>
      </c>
      <c r="C25" s="31" t="s">
        <v>54</v>
      </c>
      <c r="D25" s="29">
        <v>10</v>
      </c>
      <c r="E25" s="26"/>
      <c r="F25" s="26">
        <v>20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6">
        <v>10</v>
      </c>
      <c r="R25" s="48">
        <f t="shared" si="1"/>
        <v>30</v>
      </c>
      <c r="S25" s="11">
        <f t="shared" si="2"/>
        <v>40</v>
      </c>
      <c r="T25" s="21" t="s">
        <v>22</v>
      </c>
      <c r="U25" s="49">
        <v>1.5</v>
      </c>
      <c r="V25" s="29"/>
      <c r="W25" s="28"/>
      <c r="X25" s="26"/>
      <c r="Y25" s="28"/>
      <c r="Z25" s="28"/>
      <c r="AA25" s="28"/>
      <c r="AB25" s="28"/>
      <c r="AC25" s="28"/>
      <c r="AD25" s="27"/>
      <c r="AE25" s="27"/>
      <c r="AF25" s="27"/>
      <c r="AG25" s="27"/>
      <c r="AH25" s="27"/>
      <c r="AI25" s="26"/>
      <c r="AJ25" s="48">
        <f t="shared" si="3"/>
        <v>0</v>
      </c>
      <c r="AK25" s="11">
        <f t="shared" si="4"/>
        <v>0</v>
      </c>
      <c r="AL25" s="21"/>
      <c r="AM25" s="25">
        <f t="shared" si="5"/>
        <v>0</v>
      </c>
      <c r="AN25" s="8">
        <f t="shared" si="6"/>
        <v>40</v>
      </c>
      <c r="AO25" s="18">
        <f t="shared" si="7"/>
        <v>1.5</v>
      </c>
      <c r="AT25" s="51" t="s">
        <v>53</v>
      </c>
      <c r="AU25" s="34">
        <f>AN31-Q31-AI31</f>
        <v>330</v>
      </c>
      <c r="AV25" s="34">
        <f>AO31</f>
        <v>16</v>
      </c>
    </row>
    <row r="26" spans="1:64" ht="15" customHeight="1">
      <c r="A26" s="15">
        <v>8</v>
      </c>
      <c r="B26" s="36" t="s">
        <v>44</v>
      </c>
      <c r="C26" s="31" t="s">
        <v>52</v>
      </c>
      <c r="D26" s="29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48">
        <f t="shared" si="1"/>
        <v>0</v>
      </c>
      <c r="S26" s="11">
        <f t="shared" si="2"/>
        <v>0</v>
      </c>
      <c r="T26" s="21"/>
      <c r="U26" s="49">
        <f>TRUNC(S26/25)</f>
        <v>0</v>
      </c>
      <c r="V26" s="29">
        <v>30</v>
      </c>
      <c r="W26" s="28"/>
      <c r="X26" s="26"/>
      <c r="Y26" s="28"/>
      <c r="Z26" s="28"/>
      <c r="AA26" s="28"/>
      <c r="AB26" s="28"/>
      <c r="AC26" s="28"/>
      <c r="AD26" s="27"/>
      <c r="AE26" s="27"/>
      <c r="AF26" s="27"/>
      <c r="AG26" s="27"/>
      <c r="AH26" s="27"/>
      <c r="AI26" s="26">
        <v>5</v>
      </c>
      <c r="AJ26" s="48">
        <f t="shared" si="3"/>
        <v>30</v>
      </c>
      <c r="AK26" s="11">
        <f t="shared" si="4"/>
        <v>35</v>
      </c>
      <c r="AL26" s="21" t="s">
        <v>11</v>
      </c>
      <c r="AM26" s="25">
        <f t="shared" si="5"/>
        <v>1</v>
      </c>
      <c r="AN26" s="8">
        <f t="shared" si="6"/>
        <v>35</v>
      </c>
      <c r="AO26" s="8">
        <f t="shared" si="7"/>
        <v>1</v>
      </c>
      <c r="AT26" s="51" t="s">
        <v>51</v>
      </c>
      <c r="AU26" s="34">
        <f>AN37-Q37-AI37</f>
        <v>260</v>
      </c>
      <c r="AV26" s="34">
        <f>AO37</f>
        <v>12</v>
      </c>
    </row>
    <row r="27" spans="1:64" ht="15" customHeight="1">
      <c r="A27" s="15">
        <v>9</v>
      </c>
      <c r="B27" s="36" t="s">
        <v>44</v>
      </c>
      <c r="C27" s="31" t="s">
        <v>50</v>
      </c>
      <c r="D27" s="29">
        <v>20</v>
      </c>
      <c r="E27" s="26"/>
      <c r="F27" s="26">
        <v>10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>
        <v>5</v>
      </c>
      <c r="R27" s="48">
        <f t="shared" si="1"/>
        <v>30</v>
      </c>
      <c r="S27" s="11">
        <f t="shared" si="2"/>
        <v>35</v>
      </c>
      <c r="T27" s="21" t="s">
        <v>11</v>
      </c>
      <c r="U27" s="49">
        <v>1.5</v>
      </c>
      <c r="V27" s="29"/>
      <c r="W27" s="28"/>
      <c r="X27" s="26"/>
      <c r="Y27" s="28"/>
      <c r="Z27" s="28"/>
      <c r="AA27" s="28"/>
      <c r="AB27" s="28"/>
      <c r="AC27" s="28"/>
      <c r="AD27" s="27"/>
      <c r="AE27" s="27"/>
      <c r="AF27" s="27"/>
      <c r="AG27" s="27"/>
      <c r="AH27" s="27"/>
      <c r="AI27" s="26"/>
      <c r="AJ27" s="48">
        <f t="shared" si="3"/>
        <v>0</v>
      </c>
      <c r="AK27" s="11">
        <f t="shared" si="4"/>
        <v>0</v>
      </c>
      <c r="AL27" s="21"/>
      <c r="AM27" s="25">
        <f t="shared" si="5"/>
        <v>0</v>
      </c>
      <c r="AN27" s="8">
        <f t="shared" si="6"/>
        <v>35</v>
      </c>
      <c r="AO27" s="18">
        <f t="shared" si="7"/>
        <v>1.5</v>
      </c>
      <c r="AT27" s="51" t="s">
        <v>49</v>
      </c>
      <c r="AU27" s="34">
        <f>AN44-Q44-AI44</f>
        <v>430</v>
      </c>
      <c r="AV27" s="34">
        <f>AO44</f>
        <v>24</v>
      </c>
    </row>
    <row r="28" spans="1:64" ht="15" customHeight="1">
      <c r="A28" s="33">
        <v>10</v>
      </c>
      <c r="B28" s="36" t="s">
        <v>44</v>
      </c>
      <c r="C28" s="31" t="s">
        <v>48</v>
      </c>
      <c r="D28" s="29">
        <v>15</v>
      </c>
      <c r="E28" s="26"/>
      <c r="F28" s="26">
        <v>30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6">
        <v>15</v>
      </c>
      <c r="R28" s="48">
        <f t="shared" si="1"/>
        <v>45</v>
      </c>
      <c r="S28" s="11">
        <f t="shared" si="2"/>
        <v>60</v>
      </c>
      <c r="T28" s="21" t="s">
        <v>22</v>
      </c>
      <c r="U28" s="49">
        <f>TRUNC(S28/25)</f>
        <v>2</v>
      </c>
      <c r="V28" s="29"/>
      <c r="W28" s="28"/>
      <c r="X28" s="26"/>
      <c r="Y28" s="28"/>
      <c r="Z28" s="28"/>
      <c r="AA28" s="28"/>
      <c r="AB28" s="28"/>
      <c r="AC28" s="28"/>
      <c r="AD28" s="27"/>
      <c r="AE28" s="27"/>
      <c r="AF28" s="27"/>
      <c r="AG28" s="27"/>
      <c r="AH28" s="27"/>
      <c r="AI28" s="26"/>
      <c r="AJ28" s="48">
        <f t="shared" si="3"/>
        <v>0</v>
      </c>
      <c r="AK28" s="11">
        <f t="shared" si="4"/>
        <v>0</v>
      </c>
      <c r="AL28" s="21"/>
      <c r="AM28" s="25">
        <f t="shared" si="5"/>
        <v>0</v>
      </c>
      <c r="AN28" s="8">
        <f t="shared" si="6"/>
        <v>60</v>
      </c>
      <c r="AO28" s="8">
        <f t="shared" si="7"/>
        <v>2</v>
      </c>
      <c r="AT28" s="50" t="s">
        <v>47</v>
      </c>
      <c r="AU28" s="34">
        <f>AN50+AN60-Q50-AI50-Q60-AI60</f>
        <v>100</v>
      </c>
      <c r="AV28" s="34">
        <f>AO50</f>
        <v>7</v>
      </c>
    </row>
    <row r="29" spans="1:64" ht="15" customHeight="1">
      <c r="A29" s="15">
        <v>11</v>
      </c>
      <c r="B29" s="36" t="s">
        <v>44</v>
      </c>
      <c r="C29" s="31" t="s">
        <v>46</v>
      </c>
      <c r="D29" s="29">
        <v>15</v>
      </c>
      <c r="E29" s="26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6">
        <v>10</v>
      </c>
      <c r="R29" s="48">
        <f t="shared" si="1"/>
        <v>15</v>
      </c>
      <c r="S29" s="11">
        <f t="shared" si="2"/>
        <v>25</v>
      </c>
      <c r="T29" s="21" t="s">
        <v>11</v>
      </c>
      <c r="U29" s="49">
        <f>TRUNC(S29/25)</f>
        <v>1</v>
      </c>
      <c r="V29" s="29"/>
      <c r="W29" s="28"/>
      <c r="X29" s="26"/>
      <c r="Y29" s="28"/>
      <c r="Z29" s="28"/>
      <c r="AA29" s="28"/>
      <c r="AB29" s="28"/>
      <c r="AC29" s="28"/>
      <c r="AD29" s="27"/>
      <c r="AE29" s="27"/>
      <c r="AF29" s="27"/>
      <c r="AG29" s="27"/>
      <c r="AH29" s="27"/>
      <c r="AI29" s="26"/>
      <c r="AJ29" s="48">
        <f t="shared" si="3"/>
        <v>0</v>
      </c>
      <c r="AK29" s="11">
        <f t="shared" si="4"/>
        <v>0</v>
      </c>
      <c r="AL29" s="21"/>
      <c r="AM29" s="25">
        <f t="shared" si="5"/>
        <v>0</v>
      </c>
      <c r="AN29" s="8">
        <f t="shared" si="6"/>
        <v>25</v>
      </c>
      <c r="AO29" s="8">
        <f t="shared" si="7"/>
        <v>1</v>
      </c>
      <c r="AT29" s="50" t="s">
        <v>45</v>
      </c>
      <c r="AU29" s="34">
        <f>AN56+AN60-Q60-AI60-Q56-AI56</f>
        <v>95</v>
      </c>
      <c r="AV29" s="34">
        <f>AO56</f>
        <v>7</v>
      </c>
    </row>
    <row r="30" spans="1:64" ht="15" customHeight="1" thickBot="1">
      <c r="A30" s="15">
        <v>12</v>
      </c>
      <c r="B30" s="32" t="s">
        <v>44</v>
      </c>
      <c r="C30" s="31" t="s">
        <v>43</v>
      </c>
      <c r="D30" s="29"/>
      <c r="E30" s="26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6"/>
      <c r="R30" s="48">
        <f t="shared" si="1"/>
        <v>0</v>
      </c>
      <c r="S30" s="11">
        <f t="shared" si="2"/>
        <v>0</v>
      </c>
      <c r="T30" s="21"/>
      <c r="U30" s="49">
        <f>TRUNC(S30/25)</f>
        <v>0</v>
      </c>
      <c r="V30" s="29">
        <v>15</v>
      </c>
      <c r="W30" s="12"/>
      <c r="X30" s="26">
        <v>15</v>
      </c>
      <c r="Y30" s="28"/>
      <c r="Z30" s="28"/>
      <c r="AA30" s="28"/>
      <c r="AB30" s="28"/>
      <c r="AC30" s="28"/>
      <c r="AD30" s="27"/>
      <c r="AE30" s="27"/>
      <c r="AF30" s="27"/>
      <c r="AG30" s="27"/>
      <c r="AH30" s="27"/>
      <c r="AI30" s="26">
        <v>5</v>
      </c>
      <c r="AJ30" s="48">
        <f t="shared" si="3"/>
        <v>30</v>
      </c>
      <c r="AK30" s="11">
        <f t="shared" si="4"/>
        <v>35</v>
      </c>
      <c r="AL30" s="21" t="s">
        <v>11</v>
      </c>
      <c r="AM30" s="25">
        <f t="shared" si="5"/>
        <v>1</v>
      </c>
      <c r="AN30" s="8">
        <f t="shared" si="6"/>
        <v>35</v>
      </c>
      <c r="AO30" s="8">
        <f t="shared" si="7"/>
        <v>1</v>
      </c>
      <c r="AT30" s="47" t="s">
        <v>9</v>
      </c>
      <c r="AU30" s="34">
        <f>SUM(AU25:AU28)</f>
        <v>1120</v>
      </c>
      <c r="AV30" s="34">
        <f>SUM(AV25:AV28)</f>
        <v>59</v>
      </c>
    </row>
    <row r="31" spans="1:64" ht="15" customHeight="1" thickBot="1">
      <c r="A31" s="132" t="s">
        <v>10</v>
      </c>
      <c r="B31" s="133"/>
      <c r="C31" s="134"/>
      <c r="D31" s="7">
        <f t="shared" ref="D31:S31" si="11">SUM(D19:D30)</f>
        <v>180</v>
      </c>
      <c r="E31" s="7">
        <f t="shared" si="11"/>
        <v>0</v>
      </c>
      <c r="F31" s="7">
        <f t="shared" si="11"/>
        <v>90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si="11"/>
        <v>0</v>
      </c>
      <c r="Q31" s="7">
        <f t="shared" si="11"/>
        <v>85</v>
      </c>
      <c r="R31" s="7">
        <f t="shared" si="11"/>
        <v>270</v>
      </c>
      <c r="S31" s="7">
        <f t="shared" si="11"/>
        <v>355</v>
      </c>
      <c r="T31" s="7" t="s">
        <v>6</v>
      </c>
      <c r="U31" s="6">
        <f t="shared" ref="U31:AK31" si="12">SUM(U19:U30)</f>
        <v>14</v>
      </c>
      <c r="V31" s="7">
        <f t="shared" si="12"/>
        <v>45</v>
      </c>
      <c r="W31" s="7">
        <f t="shared" si="12"/>
        <v>0</v>
      </c>
      <c r="X31" s="7">
        <f t="shared" si="12"/>
        <v>15</v>
      </c>
      <c r="Y31" s="7">
        <f t="shared" si="12"/>
        <v>0</v>
      </c>
      <c r="Z31" s="7">
        <f t="shared" si="12"/>
        <v>0</v>
      </c>
      <c r="AA31" s="7">
        <f t="shared" si="12"/>
        <v>0</v>
      </c>
      <c r="AB31" s="7">
        <f t="shared" si="12"/>
        <v>0</v>
      </c>
      <c r="AC31" s="7">
        <f t="shared" si="12"/>
        <v>0</v>
      </c>
      <c r="AD31" s="7">
        <f t="shared" si="12"/>
        <v>0</v>
      </c>
      <c r="AE31" s="7">
        <f t="shared" si="12"/>
        <v>0</v>
      </c>
      <c r="AF31" s="7">
        <f t="shared" si="12"/>
        <v>0</v>
      </c>
      <c r="AG31" s="7">
        <f t="shared" si="12"/>
        <v>0</v>
      </c>
      <c r="AH31" s="7">
        <f t="shared" si="12"/>
        <v>0</v>
      </c>
      <c r="AI31" s="7">
        <f t="shared" si="12"/>
        <v>10</v>
      </c>
      <c r="AJ31" s="7">
        <f t="shared" si="12"/>
        <v>60</v>
      </c>
      <c r="AK31" s="7">
        <f t="shared" si="12"/>
        <v>70</v>
      </c>
      <c r="AL31" s="7"/>
      <c r="AM31" s="6">
        <f>SUM(AM19:AM30)</f>
        <v>2</v>
      </c>
      <c r="AN31" s="7">
        <f>SUM(AN19:AN30)</f>
        <v>425</v>
      </c>
      <c r="AO31" s="6">
        <f>SUM(AO19:AO30)</f>
        <v>16</v>
      </c>
      <c r="AT31" s="47" t="s">
        <v>7</v>
      </c>
      <c r="AU31" s="34">
        <f>SUM(AU25:AU29)-AU28</f>
        <v>1115</v>
      </c>
      <c r="AV31" s="34">
        <f>SUM(AV25:AV29)-AV28</f>
        <v>59</v>
      </c>
    </row>
    <row r="32" spans="1:64" ht="15" customHeight="1" thickBot="1">
      <c r="A32" s="135" t="s">
        <v>42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</row>
    <row r="33" spans="1:48" ht="15" customHeight="1" thickBot="1">
      <c r="A33" s="33">
        <v>13</v>
      </c>
      <c r="B33" s="46" t="s">
        <v>13</v>
      </c>
      <c r="C33" s="37" t="s">
        <v>41</v>
      </c>
      <c r="D33" s="44">
        <v>10</v>
      </c>
      <c r="E33" s="41"/>
      <c r="F33" s="41"/>
      <c r="G33" s="41">
        <v>80</v>
      </c>
      <c r="H33" s="45"/>
      <c r="I33" s="45"/>
      <c r="J33" s="45"/>
      <c r="K33" s="45"/>
      <c r="L33" s="45"/>
      <c r="M33" s="45"/>
      <c r="N33" s="45"/>
      <c r="O33" s="41"/>
      <c r="P33" s="45"/>
      <c r="Q33" s="41">
        <v>5</v>
      </c>
      <c r="R33" s="30">
        <f>SUM(D33:O33)</f>
        <v>90</v>
      </c>
      <c r="S33" s="30">
        <f>SUM(D33:Q33)</f>
        <v>95</v>
      </c>
      <c r="T33" s="24" t="s">
        <v>11</v>
      </c>
      <c r="U33" s="25">
        <v>3.5</v>
      </c>
      <c r="V33" s="44"/>
      <c r="W33" s="41"/>
      <c r="X33" s="41"/>
      <c r="Y33" s="43"/>
      <c r="Z33" s="43"/>
      <c r="AA33" s="43"/>
      <c r="AB33" s="43"/>
      <c r="AC33" s="43"/>
      <c r="AD33" s="42"/>
      <c r="AE33" s="42"/>
      <c r="AF33" s="42"/>
      <c r="AG33" s="41"/>
      <c r="AH33" s="42"/>
      <c r="AI33" s="41"/>
      <c r="AJ33" s="11">
        <f>SUM(V33:AG33)</f>
        <v>0</v>
      </c>
      <c r="AK33" s="11">
        <f>SUM(V33:AI33)</f>
        <v>0</v>
      </c>
      <c r="AL33" s="24"/>
      <c r="AM33" s="25">
        <f>TRUNC(AK33/25)</f>
        <v>0</v>
      </c>
      <c r="AN33" s="8">
        <f>S33+AK33</f>
        <v>95</v>
      </c>
      <c r="AO33" s="8">
        <f>U33+AM33</f>
        <v>3.5</v>
      </c>
      <c r="AT33" s="40" t="s">
        <v>40</v>
      </c>
      <c r="AU33" s="39" t="s">
        <v>39</v>
      </c>
      <c r="AV33" s="39" t="s">
        <v>38</v>
      </c>
    </row>
    <row r="34" spans="1:48" ht="15" customHeight="1" thickBot="1">
      <c r="A34" s="15">
        <v>14</v>
      </c>
      <c r="B34" s="38" t="s">
        <v>13</v>
      </c>
      <c r="C34" s="37" t="s">
        <v>37</v>
      </c>
      <c r="D34" s="13"/>
      <c r="E34" s="26"/>
      <c r="F34" s="26"/>
      <c r="G34" s="11"/>
      <c r="H34" s="11"/>
      <c r="I34" s="11"/>
      <c r="J34" s="11"/>
      <c r="K34" s="11"/>
      <c r="L34" s="11"/>
      <c r="M34" s="11"/>
      <c r="N34" s="11"/>
      <c r="O34" s="26"/>
      <c r="P34" s="11"/>
      <c r="Q34" s="26"/>
      <c r="R34" s="30">
        <f>SUM(D34:O34)</f>
        <v>0</v>
      </c>
      <c r="S34" s="11">
        <f>SUM(D34:Q34)</f>
        <v>0</v>
      </c>
      <c r="T34" s="21"/>
      <c r="U34" s="25">
        <f>TRUNC(S34/25)</f>
        <v>0</v>
      </c>
      <c r="V34" s="29">
        <v>10</v>
      </c>
      <c r="W34" s="26"/>
      <c r="X34" s="26"/>
      <c r="Y34" s="26">
        <v>80</v>
      </c>
      <c r="Z34" s="28"/>
      <c r="AA34" s="28"/>
      <c r="AB34" s="12"/>
      <c r="AC34" s="28"/>
      <c r="AD34" s="27"/>
      <c r="AE34" s="27"/>
      <c r="AF34" s="27"/>
      <c r="AG34" s="26"/>
      <c r="AH34" s="27"/>
      <c r="AI34" s="26">
        <v>20</v>
      </c>
      <c r="AJ34" s="11">
        <f>SUM(V34:AG34)</f>
        <v>90</v>
      </c>
      <c r="AK34" s="11">
        <f>SUM(V34:AI34)</f>
        <v>110</v>
      </c>
      <c r="AL34" s="21" t="s">
        <v>22</v>
      </c>
      <c r="AM34" s="25">
        <v>4.5</v>
      </c>
      <c r="AN34" s="8">
        <f>S34+AK34</f>
        <v>110</v>
      </c>
      <c r="AO34" s="18">
        <f>U34+AM34</f>
        <v>4.5</v>
      </c>
      <c r="AT34" s="35" t="s">
        <v>36</v>
      </c>
      <c r="AU34" s="34">
        <f>AN50+AN60</f>
        <v>230</v>
      </c>
      <c r="AV34" s="34">
        <f>AO50+AO60</f>
        <v>9</v>
      </c>
    </row>
    <row r="35" spans="1:48" ht="15" customHeight="1" thickBot="1">
      <c r="A35" s="15">
        <v>15</v>
      </c>
      <c r="B35" s="36" t="s">
        <v>13</v>
      </c>
      <c r="C35" s="31" t="s">
        <v>35</v>
      </c>
      <c r="D35" s="13"/>
      <c r="E35" s="26"/>
      <c r="F35" s="26">
        <v>10</v>
      </c>
      <c r="G35" s="11"/>
      <c r="H35" s="11"/>
      <c r="I35" s="11"/>
      <c r="J35" s="11">
        <v>30</v>
      </c>
      <c r="K35" s="11"/>
      <c r="L35" s="11"/>
      <c r="M35" s="11"/>
      <c r="N35" s="11"/>
      <c r="O35" s="26"/>
      <c r="P35" s="11"/>
      <c r="Q35" s="26">
        <v>10</v>
      </c>
      <c r="R35" s="30">
        <f>SUM(D35:O35)</f>
        <v>40</v>
      </c>
      <c r="S35" s="11">
        <f>SUM(D35:Q35)</f>
        <v>50</v>
      </c>
      <c r="T35" s="21" t="s">
        <v>11</v>
      </c>
      <c r="U35" s="25">
        <f>TRUNC(S35/25)</f>
        <v>2</v>
      </c>
      <c r="V35" s="29"/>
      <c r="W35" s="26"/>
      <c r="X35" s="26"/>
      <c r="Y35" s="28"/>
      <c r="Z35" s="28"/>
      <c r="AA35" s="28"/>
      <c r="AB35" s="28"/>
      <c r="AC35" s="28"/>
      <c r="AD35" s="27"/>
      <c r="AE35" s="27"/>
      <c r="AF35" s="27"/>
      <c r="AG35" s="26"/>
      <c r="AH35" s="27"/>
      <c r="AI35" s="26"/>
      <c r="AJ35" s="11">
        <f>SUM(V35:AG35)</f>
        <v>0</v>
      </c>
      <c r="AK35" s="11">
        <f>SUM(V35:AI35)</f>
        <v>0</v>
      </c>
      <c r="AL35" s="21"/>
      <c r="AM35" s="25">
        <f>TRUNC(AK35/25)</f>
        <v>0</v>
      </c>
      <c r="AN35" s="8">
        <f>S35+AK35</f>
        <v>50</v>
      </c>
      <c r="AO35" s="8">
        <f>U35+AM35</f>
        <v>2</v>
      </c>
      <c r="AT35" s="35" t="s">
        <v>34</v>
      </c>
      <c r="AU35" s="34">
        <f>AN56+AN60</f>
        <v>230</v>
      </c>
      <c r="AV35" s="34">
        <f>AO56+AO60</f>
        <v>9</v>
      </c>
    </row>
    <row r="36" spans="1:48" ht="15" customHeight="1" thickBot="1">
      <c r="A36" s="33">
        <v>16</v>
      </c>
      <c r="B36" s="32" t="s">
        <v>13</v>
      </c>
      <c r="C36" s="31" t="s">
        <v>33</v>
      </c>
      <c r="D36" s="13"/>
      <c r="E36" s="26"/>
      <c r="F36" s="26"/>
      <c r="G36" s="11"/>
      <c r="H36" s="11"/>
      <c r="I36" s="11"/>
      <c r="J36" s="11"/>
      <c r="K36" s="11"/>
      <c r="L36" s="11"/>
      <c r="M36" s="11"/>
      <c r="N36" s="11"/>
      <c r="O36" s="26"/>
      <c r="P36" s="11"/>
      <c r="Q36" s="26"/>
      <c r="R36" s="30">
        <f>SUM(D36:O36)</f>
        <v>0</v>
      </c>
      <c r="S36" s="11">
        <f>SUM(D36:Q36)</f>
        <v>0</v>
      </c>
      <c r="T36" s="21"/>
      <c r="U36" s="25">
        <f>TRUNC(S36/25)</f>
        <v>0</v>
      </c>
      <c r="V36" s="29"/>
      <c r="W36" s="26"/>
      <c r="X36" s="26">
        <v>10</v>
      </c>
      <c r="Y36" s="28"/>
      <c r="Z36" s="28"/>
      <c r="AA36" s="28"/>
      <c r="AB36" s="26">
        <v>30</v>
      </c>
      <c r="AC36" s="28"/>
      <c r="AD36" s="27"/>
      <c r="AE36" s="27"/>
      <c r="AF36" s="27"/>
      <c r="AG36" s="26"/>
      <c r="AH36" s="27"/>
      <c r="AI36" s="26">
        <v>10</v>
      </c>
      <c r="AJ36" s="11">
        <f>SUM(V36:AG36)</f>
        <v>40</v>
      </c>
      <c r="AK36" s="11">
        <f>SUM(V36:AI36)</f>
        <v>50</v>
      </c>
      <c r="AL36" s="21" t="s">
        <v>11</v>
      </c>
      <c r="AM36" s="25">
        <f>TRUNC(AK36/25)</f>
        <v>2</v>
      </c>
      <c r="AN36" s="8">
        <f>S36+AK36</f>
        <v>50</v>
      </c>
      <c r="AO36" s="8">
        <f>U36+AM36</f>
        <v>2</v>
      </c>
    </row>
    <row r="37" spans="1:48" ht="15" customHeight="1" thickBot="1">
      <c r="A37" s="132" t="s">
        <v>10</v>
      </c>
      <c r="B37" s="133"/>
      <c r="C37" s="134"/>
      <c r="D37" s="7">
        <f t="shared" ref="D37:S37" si="13">SUM(D33:D36)</f>
        <v>10</v>
      </c>
      <c r="E37" s="7">
        <f t="shared" si="13"/>
        <v>0</v>
      </c>
      <c r="F37" s="7">
        <f t="shared" si="13"/>
        <v>10</v>
      </c>
      <c r="G37" s="7">
        <f t="shared" si="13"/>
        <v>80</v>
      </c>
      <c r="H37" s="7">
        <f t="shared" si="13"/>
        <v>0</v>
      </c>
      <c r="I37" s="7">
        <f t="shared" si="13"/>
        <v>0</v>
      </c>
      <c r="J37" s="7">
        <f t="shared" si="13"/>
        <v>30</v>
      </c>
      <c r="K37" s="7">
        <f t="shared" si="13"/>
        <v>0</v>
      </c>
      <c r="L37" s="7">
        <f t="shared" si="13"/>
        <v>0</v>
      </c>
      <c r="M37" s="7">
        <f t="shared" si="13"/>
        <v>0</v>
      </c>
      <c r="N37" s="7">
        <f t="shared" si="13"/>
        <v>0</v>
      </c>
      <c r="O37" s="7">
        <f t="shared" si="13"/>
        <v>0</v>
      </c>
      <c r="P37" s="7">
        <f t="shared" si="13"/>
        <v>0</v>
      </c>
      <c r="Q37" s="7">
        <f t="shared" si="13"/>
        <v>15</v>
      </c>
      <c r="R37" s="7">
        <f t="shared" si="13"/>
        <v>130</v>
      </c>
      <c r="S37" s="7">
        <f t="shared" si="13"/>
        <v>145</v>
      </c>
      <c r="T37" s="7"/>
      <c r="U37" s="6">
        <f t="shared" ref="U37:AK37" si="14">SUM(U33:U36)</f>
        <v>5.5</v>
      </c>
      <c r="V37" s="7">
        <f t="shared" si="14"/>
        <v>10</v>
      </c>
      <c r="W37" s="7">
        <f t="shared" si="14"/>
        <v>0</v>
      </c>
      <c r="X37" s="7">
        <f t="shared" si="14"/>
        <v>10</v>
      </c>
      <c r="Y37" s="7">
        <f t="shared" si="14"/>
        <v>80</v>
      </c>
      <c r="Z37" s="7">
        <f t="shared" si="14"/>
        <v>0</v>
      </c>
      <c r="AA37" s="7">
        <f t="shared" si="14"/>
        <v>0</v>
      </c>
      <c r="AB37" s="7">
        <f t="shared" si="14"/>
        <v>30</v>
      </c>
      <c r="AC37" s="7">
        <f t="shared" si="14"/>
        <v>0</v>
      </c>
      <c r="AD37" s="7">
        <f t="shared" si="14"/>
        <v>0</v>
      </c>
      <c r="AE37" s="7">
        <f t="shared" si="14"/>
        <v>0</v>
      </c>
      <c r="AF37" s="7">
        <f t="shared" si="14"/>
        <v>0</v>
      </c>
      <c r="AG37" s="7">
        <f t="shared" si="14"/>
        <v>0</v>
      </c>
      <c r="AH37" s="7">
        <f t="shared" si="14"/>
        <v>0</v>
      </c>
      <c r="AI37" s="7">
        <f t="shared" si="14"/>
        <v>30</v>
      </c>
      <c r="AJ37" s="7">
        <f t="shared" si="14"/>
        <v>130</v>
      </c>
      <c r="AK37" s="7">
        <f t="shared" si="14"/>
        <v>160</v>
      </c>
      <c r="AL37" s="7" t="s">
        <v>5</v>
      </c>
      <c r="AM37" s="6">
        <f>SUM(AM33:AM36)</f>
        <v>6.5</v>
      </c>
      <c r="AN37" s="7">
        <f>SUM(AN33:AN36)</f>
        <v>305</v>
      </c>
      <c r="AO37" s="6">
        <f>SUM(AO33:AO36)</f>
        <v>12</v>
      </c>
    </row>
    <row r="38" spans="1:48" ht="15" customHeight="1" thickBot="1">
      <c r="A38" s="135" t="s">
        <v>32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7"/>
    </row>
    <row r="39" spans="1:48" ht="15" customHeight="1">
      <c r="A39" s="15">
        <v>17</v>
      </c>
      <c r="B39" s="14" t="s">
        <v>13</v>
      </c>
      <c r="C39" s="14" t="s">
        <v>31</v>
      </c>
      <c r="D39" s="13"/>
      <c r="E39" s="12">
        <v>20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105</v>
      </c>
      <c r="R39" s="11">
        <f>SUM(D39:O39)</f>
        <v>20</v>
      </c>
      <c r="S39" s="11">
        <f>SUM(D39:Q39)</f>
        <v>125</v>
      </c>
      <c r="T39" s="24" t="s">
        <v>11</v>
      </c>
      <c r="U39" s="9">
        <f>TRUNC(S39/25)</f>
        <v>5</v>
      </c>
      <c r="V39" s="12"/>
      <c r="W39" s="12"/>
      <c r="X39" s="12"/>
      <c r="Y39" s="12"/>
      <c r="Z39" s="12"/>
      <c r="AA39" s="12"/>
      <c r="AB39" s="12"/>
      <c r="AC39" s="12"/>
      <c r="AD39" s="11"/>
      <c r="AE39" s="11"/>
      <c r="AF39" s="11"/>
      <c r="AG39" s="11"/>
      <c r="AH39" s="11"/>
      <c r="AI39" s="11"/>
      <c r="AJ39" s="11">
        <f>SUM(V39:AG39)</f>
        <v>0</v>
      </c>
      <c r="AK39" s="11">
        <f>SUM(V39:AI39)</f>
        <v>0</v>
      </c>
      <c r="AL39" s="10"/>
      <c r="AM39" s="9">
        <f>TRUNC(AK39/25)</f>
        <v>0</v>
      </c>
      <c r="AN39" s="8">
        <f>S39+AK39</f>
        <v>125</v>
      </c>
      <c r="AO39" s="8">
        <f>U39+AM39</f>
        <v>5</v>
      </c>
    </row>
    <row r="40" spans="1:48" ht="15" customHeight="1">
      <c r="A40" s="15">
        <v>18</v>
      </c>
      <c r="B40" s="14" t="s">
        <v>13</v>
      </c>
      <c r="C40" s="14" t="s">
        <v>30</v>
      </c>
      <c r="D40" s="13"/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>SUM(D40:O40)</f>
        <v>0</v>
      </c>
      <c r="S40" s="11">
        <f>SUM(D40:Q40)</f>
        <v>0</v>
      </c>
      <c r="T40" s="21"/>
      <c r="U40" s="9">
        <f>TRUNC(S40/25)</f>
        <v>0</v>
      </c>
      <c r="V40" s="12"/>
      <c r="W40" s="12">
        <v>20</v>
      </c>
      <c r="X40" s="12"/>
      <c r="Y40" s="12"/>
      <c r="Z40" s="12"/>
      <c r="AA40" s="12"/>
      <c r="AB40" s="12"/>
      <c r="AC40" s="12"/>
      <c r="AD40" s="11"/>
      <c r="AE40" s="11"/>
      <c r="AF40" s="11"/>
      <c r="AG40" s="11"/>
      <c r="AH40" s="11"/>
      <c r="AI40" s="11">
        <v>105</v>
      </c>
      <c r="AJ40" s="11">
        <f>SUM(V40:AG40)</f>
        <v>20</v>
      </c>
      <c r="AK40" s="11">
        <f>SUM(V40:AI40)</f>
        <v>125</v>
      </c>
      <c r="AL40" s="10" t="s">
        <v>11</v>
      </c>
      <c r="AM40" s="9">
        <f>TRUNC(AK40/25)</f>
        <v>5</v>
      </c>
      <c r="AN40" s="8">
        <f>S40+AK40</f>
        <v>125</v>
      </c>
      <c r="AO40" s="8">
        <f>U40+AM40</f>
        <v>5</v>
      </c>
    </row>
    <row r="41" spans="1:48" ht="15" customHeight="1">
      <c r="A41" s="15">
        <v>19</v>
      </c>
      <c r="B41" s="14" t="s">
        <v>13</v>
      </c>
      <c r="C41" s="14" t="s">
        <v>29</v>
      </c>
      <c r="D41" s="13"/>
      <c r="E41" s="12"/>
      <c r="F41" s="11"/>
      <c r="G41" s="11"/>
      <c r="H41" s="11"/>
      <c r="I41" s="11"/>
      <c r="J41" s="11"/>
      <c r="K41" s="11"/>
      <c r="L41" s="11"/>
      <c r="M41" s="11">
        <v>15</v>
      </c>
      <c r="N41" s="11"/>
      <c r="O41" s="11"/>
      <c r="P41" s="11"/>
      <c r="Q41" s="11">
        <v>10</v>
      </c>
      <c r="R41" s="11">
        <f>SUM(D41:O41)</f>
        <v>15</v>
      </c>
      <c r="S41" s="11">
        <f>SUM(D41:Q41)</f>
        <v>25</v>
      </c>
      <c r="T41" s="21" t="s">
        <v>11</v>
      </c>
      <c r="U41" s="9">
        <f>TRUNC(S41/25)</f>
        <v>1</v>
      </c>
      <c r="V41" s="12"/>
      <c r="W41" s="12"/>
      <c r="X41" s="12"/>
      <c r="Y41" s="12"/>
      <c r="Z41" s="12"/>
      <c r="AA41" s="12"/>
      <c r="AB41" s="12"/>
      <c r="AC41" s="12"/>
      <c r="AD41" s="11"/>
      <c r="AE41" s="11"/>
      <c r="AF41" s="11"/>
      <c r="AG41" s="11"/>
      <c r="AH41" s="11"/>
      <c r="AI41" s="11"/>
      <c r="AJ41" s="11">
        <f>SUM(V41:AG41)</f>
        <v>0</v>
      </c>
      <c r="AK41" s="11">
        <f>SUM(V41:AI41)</f>
        <v>0</v>
      </c>
      <c r="AL41" s="10"/>
      <c r="AM41" s="9">
        <f>TRUNC(AK41/25)</f>
        <v>0</v>
      </c>
      <c r="AN41" s="8">
        <f>S41+AK41</f>
        <v>25</v>
      </c>
      <c r="AO41" s="8">
        <f>U41+AM41</f>
        <v>1</v>
      </c>
    </row>
    <row r="42" spans="1:48" ht="15" customHeight="1">
      <c r="A42" s="15">
        <v>20</v>
      </c>
      <c r="B42" s="14" t="s">
        <v>13</v>
      </c>
      <c r="C42" s="14" t="s">
        <v>28</v>
      </c>
      <c r="D42" s="13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>SUM(D42:O42)</f>
        <v>0</v>
      </c>
      <c r="S42" s="11">
        <f>SUM(D42:Q42)</f>
        <v>0</v>
      </c>
      <c r="T42" s="21"/>
      <c r="U42" s="9">
        <f>TRUNC(S42/25)</f>
        <v>0</v>
      </c>
      <c r="V42" s="12"/>
      <c r="W42" s="12"/>
      <c r="X42" s="12"/>
      <c r="Y42" s="12"/>
      <c r="Z42" s="12"/>
      <c r="AA42" s="12"/>
      <c r="AB42" s="12"/>
      <c r="AC42" s="12"/>
      <c r="AD42" s="11"/>
      <c r="AE42" s="11">
        <v>15</v>
      </c>
      <c r="AF42" s="11"/>
      <c r="AG42" s="11"/>
      <c r="AH42" s="11"/>
      <c r="AI42" s="11">
        <v>10</v>
      </c>
      <c r="AJ42" s="11">
        <f>SUM(V42:AG42)</f>
        <v>15</v>
      </c>
      <c r="AK42" s="11">
        <f>SUM(V42:AI42)</f>
        <v>25</v>
      </c>
      <c r="AL42" s="10" t="s">
        <v>11</v>
      </c>
      <c r="AM42" s="9">
        <f>TRUNC(AK42/25)</f>
        <v>1</v>
      </c>
      <c r="AN42" s="8">
        <f>S42+AK42</f>
        <v>25</v>
      </c>
      <c r="AO42" s="8">
        <f>U42+AM42</f>
        <v>1</v>
      </c>
    </row>
    <row r="43" spans="1:48" ht="15" customHeight="1" thickBot="1">
      <c r="A43" s="15">
        <v>21</v>
      </c>
      <c r="B43" s="14" t="s">
        <v>13</v>
      </c>
      <c r="C43" s="14" t="s">
        <v>27</v>
      </c>
      <c r="D43" s="13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>SUM(D43:O43)</f>
        <v>0</v>
      </c>
      <c r="S43" s="11">
        <f>SUM(D43:Q43)</f>
        <v>0</v>
      </c>
      <c r="T43" s="21"/>
      <c r="U43" s="9">
        <f>TRUNC(S43/25)</f>
        <v>0</v>
      </c>
      <c r="V43" s="12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>
        <v>360</v>
      </c>
      <c r="AI43" s="11"/>
      <c r="AJ43" s="11">
        <f>SUM(V43:AG43)</f>
        <v>0</v>
      </c>
      <c r="AK43" s="11">
        <f>SUM(V43:AI43)</f>
        <v>360</v>
      </c>
      <c r="AL43" s="10" t="s">
        <v>26</v>
      </c>
      <c r="AM43" s="9">
        <f>TRUNC(AK43/25)-2</f>
        <v>12</v>
      </c>
      <c r="AN43" s="8">
        <f>S43+AK43</f>
        <v>360</v>
      </c>
      <c r="AO43" s="8">
        <f>U43+AM43</f>
        <v>12</v>
      </c>
    </row>
    <row r="44" spans="1:48" ht="15" customHeight="1" thickBot="1">
      <c r="A44" s="132" t="s">
        <v>10</v>
      </c>
      <c r="B44" s="133"/>
      <c r="C44" s="134"/>
      <c r="D44" s="7">
        <f t="shared" ref="D44:AK44" si="15">SUM(D39:D43)</f>
        <v>0</v>
      </c>
      <c r="E44" s="7">
        <f t="shared" si="15"/>
        <v>20</v>
      </c>
      <c r="F44" s="7">
        <f t="shared" si="15"/>
        <v>0</v>
      </c>
      <c r="G44" s="7">
        <f t="shared" si="15"/>
        <v>0</v>
      </c>
      <c r="H44" s="7">
        <f t="shared" si="15"/>
        <v>0</v>
      </c>
      <c r="I44" s="7">
        <f t="shared" si="15"/>
        <v>0</v>
      </c>
      <c r="J44" s="7">
        <f t="shared" si="15"/>
        <v>0</v>
      </c>
      <c r="K44" s="7">
        <f t="shared" si="15"/>
        <v>0</v>
      </c>
      <c r="L44" s="7">
        <f t="shared" si="15"/>
        <v>0</v>
      </c>
      <c r="M44" s="7">
        <f t="shared" si="15"/>
        <v>15</v>
      </c>
      <c r="N44" s="7">
        <f t="shared" si="15"/>
        <v>0</v>
      </c>
      <c r="O44" s="7">
        <f t="shared" si="15"/>
        <v>0</v>
      </c>
      <c r="P44" s="7">
        <f t="shared" si="15"/>
        <v>0</v>
      </c>
      <c r="Q44" s="7">
        <f t="shared" si="15"/>
        <v>115</v>
      </c>
      <c r="R44" s="7">
        <f t="shared" si="15"/>
        <v>35</v>
      </c>
      <c r="S44" s="7">
        <f t="shared" si="15"/>
        <v>150</v>
      </c>
      <c r="T44" s="7">
        <f t="shared" si="15"/>
        <v>0</v>
      </c>
      <c r="U44" s="6">
        <f t="shared" si="15"/>
        <v>6</v>
      </c>
      <c r="V44" s="7">
        <f t="shared" si="15"/>
        <v>0</v>
      </c>
      <c r="W44" s="7">
        <f t="shared" si="15"/>
        <v>20</v>
      </c>
      <c r="X44" s="7">
        <f t="shared" si="15"/>
        <v>0</v>
      </c>
      <c r="Y44" s="7">
        <f t="shared" si="15"/>
        <v>0</v>
      </c>
      <c r="Z44" s="7">
        <f t="shared" si="15"/>
        <v>0</v>
      </c>
      <c r="AA44" s="7">
        <f t="shared" si="15"/>
        <v>0</v>
      </c>
      <c r="AB44" s="7">
        <f t="shared" si="15"/>
        <v>0</v>
      </c>
      <c r="AC44" s="7">
        <f t="shared" si="15"/>
        <v>0</v>
      </c>
      <c r="AD44" s="7">
        <f t="shared" si="15"/>
        <v>0</v>
      </c>
      <c r="AE44" s="7">
        <f t="shared" si="15"/>
        <v>15</v>
      </c>
      <c r="AF44" s="7">
        <f t="shared" si="15"/>
        <v>0</v>
      </c>
      <c r="AG44" s="7">
        <f t="shared" si="15"/>
        <v>0</v>
      </c>
      <c r="AH44" s="7">
        <f t="shared" si="15"/>
        <v>360</v>
      </c>
      <c r="AI44" s="7">
        <f t="shared" si="15"/>
        <v>115</v>
      </c>
      <c r="AJ44" s="7">
        <f t="shared" si="15"/>
        <v>35</v>
      </c>
      <c r="AK44" s="7">
        <f t="shared" si="15"/>
        <v>510</v>
      </c>
      <c r="AL44" s="7"/>
      <c r="AM44" s="6">
        <f>SUM(AM39:AM43)</f>
        <v>18</v>
      </c>
      <c r="AN44" s="7">
        <f>SUM(AN39:AN43)</f>
        <v>660</v>
      </c>
      <c r="AO44" s="6">
        <f>SUM(AO39:AO43)</f>
        <v>24</v>
      </c>
    </row>
    <row r="45" spans="1:48" ht="15" customHeight="1" thickBot="1">
      <c r="A45" s="135" t="s">
        <v>25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7"/>
    </row>
    <row r="46" spans="1:48" ht="15" customHeight="1">
      <c r="A46" s="15">
        <v>1</v>
      </c>
      <c r="B46" s="14" t="s">
        <v>13</v>
      </c>
      <c r="C46" s="14" t="s">
        <v>24</v>
      </c>
      <c r="D46" s="13"/>
      <c r="E46" s="12"/>
      <c r="F46" s="11">
        <v>10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15</v>
      </c>
      <c r="R46" s="11">
        <f>SUM(D46:O46)</f>
        <v>10</v>
      </c>
      <c r="S46" s="11">
        <f>SUM(D46:Q46)</f>
        <v>25</v>
      </c>
      <c r="T46" s="21" t="s">
        <v>11</v>
      </c>
      <c r="U46" s="9">
        <f>TRUNC(S46/25)</f>
        <v>1</v>
      </c>
      <c r="V46" s="12"/>
      <c r="W46" s="12"/>
      <c r="X46" s="12"/>
      <c r="Y46" s="12"/>
      <c r="Z46" s="12"/>
      <c r="AA46" s="12"/>
      <c r="AB46" s="12"/>
      <c r="AC46" s="12"/>
      <c r="AD46" s="11"/>
      <c r="AE46" s="11"/>
      <c r="AF46" s="11"/>
      <c r="AG46" s="11"/>
      <c r="AH46" s="11"/>
      <c r="AI46" s="11"/>
      <c r="AJ46" s="11">
        <f>SUM(V46:AG46)</f>
        <v>0</v>
      </c>
      <c r="AK46" s="11">
        <f>SUM(V46:AI46)</f>
        <v>0</v>
      </c>
      <c r="AL46" s="10"/>
      <c r="AM46" s="9">
        <f>TRUNC(AK46/25)</f>
        <v>0</v>
      </c>
      <c r="AN46" s="8">
        <f>S46+AK46</f>
        <v>25</v>
      </c>
      <c r="AO46" s="8">
        <f>U46+AM46</f>
        <v>1</v>
      </c>
    </row>
    <row r="47" spans="1:48" ht="15" customHeight="1">
      <c r="A47" s="15">
        <v>2</v>
      </c>
      <c r="B47" s="14" t="s">
        <v>13</v>
      </c>
      <c r="C47" s="14" t="s">
        <v>23</v>
      </c>
      <c r="D47" s="13"/>
      <c r="E47" s="12"/>
      <c r="F47" s="11">
        <v>30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45</v>
      </c>
      <c r="R47" s="11">
        <f>SUM(D47:O47)</f>
        <v>30</v>
      </c>
      <c r="S47" s="11">
        <f>SUM(D47:Q47)</f>
        <v>75</v>
      </c>
      <c r="T47" s="10" t="s">
        <v>22</v>
      </c>
      <c r="U47" s="9">
        <f>TRUNC(S47/25)</f>
        <v>3</v>
      </c>
      <c r="V47" s="12"/>
      <c r="W47" s="12"/>
      <c r="X47" s="12"/>
      <c r="Y47" s="12"/>
      <c r="Z47" s="12"/>
      <c r="AA47" s="12"/>
      <c r="AB47" s="12"/>
      <c r="AC47" s="12"/>
      <c r="AD47" s="11"/>
      <c r="AE47" s="11"/>
      <c r="AF47" s="11"/>
      <c r="AG47" s="11"/>
      <c r="AH47" s="11"/>
      <c r="AI47" s="11"/>
      <c r="AJ47" s="11">
        <f>SUM(V47:AG47)</f>
        <v>0</v>
      </c>
      <c r="AK47" s="11">
        <f>SUM(V47:AI47)</f>
        <v>0</v>
      </c>
      <c r="AL47" s="10"/>
      <c r="AM47" s="9">
        <f>TRUNC(AK47/25)</f>
        <v>0</v>
      </c>
      <c r="AN47" s="8">
        <f>S47+AK47</f>
        <v>75</v>
      </c>
      <c r="AO47" s="8">
        <f>U47+AM47</f>
        <v>3</v>
      </c>
    </row>
    <row r="48" spans="1:48" ht="15" customHeight="1">
      <c r="A48" s="15">
        <v>3</v>
      </c>
      <c r="B48" s="14" t="s">
        <v>13</v>
      </c>
      <c r="C48" s="14" t="s">
        <v>17</v>
      </c>
      <c r="D48" s="13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>
        <f>SUM(D48:O48)</f>
        <v>0</v>
      </c>
      <c r="S48" s="11">
        <f>SUM(D48:Q48)</f>
        <v>0</v>
      </c>
      <c r="T48" s="10"/>
      <c r="U48" s="9">
        <f>TRUNC(S48/25)</f>
        <v>0</v>
      </c>
      <c r="V48" s="12"/>
      <c r="W48" s="12"/>
      <c r="X48" s="12">
        <v>15</v>
      </c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>
        <v>20</v>
      </c>
      <c r="AJ48" s="11">
        <f>SUM(V48:AG48)</f>
        <v>15</v>
      </c>
      <c r="AK48" s="11">
        <f>SUM(V48:AI48)</f>
        <v>35</v>
      </c>
      <c r="AL48" s="10" t="s">
        <v>11</v>
      </c>
      <c r="AM48" s="19">
        <v>1.5</v>
      </c>
      <c r="AN48" s="8">
        <f>S48+AK48</f>
        <v>35</v>
      </c>
      <c r="AO48" s="18">
        <f>U48+AM48</f>
        <v>1.5</v>
      </c>
    </row>
    <row r="49" spans="1:41" ht="15" customHeight="1" thickBot="1">
      <c r="A49" s="15">
        <v>4</v>
      </c>
      <c r="B49" s="14" t="s">
        <v>13</v>
      </c>
      <c r="C49" s="14" t="s">
        <v>21</v>
      </c>
      <c r="D49" s="13"/>
      <c r="E49" s="12"/>
      <c r="F49" s="11">
        <v>15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20</v>
      </c>
      <c r="R49" s="11">
        <f>SUM(D49:O49)</f>
        <v>15</v>
      </c>
      <c r="S49" s="11">
        <f>SUM(D49:Q49)</f>
        <v>35</v>
      </c>
      <c r="T49" s="21" t="s">
        <v>11</v>
      </c>
      <c r="U49" s="19">
        <v>1.5</v>
      </c>
      <c r="V49" s="12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11">
        <f>SUM(V49:AG49)</f>
        <v>0</v>
      </c>
      <c r="AK49" s="11">
        <f>SUM(V49:AI49)</f>
        <v>0</v>
      </c>
      <c r="AL49" s="10"/>
      <c r="AM49" s="9">
        <f>TRUNC(AK49/25)</f>
        <v>0</v>
      </c>
      <c r="AN49" s="8">
        <f>S49+AK49</f>
        <v>35</v>
      </c>
      <c r="AO49" s="18">
        <f>U49+AM49</f>
        <v>1.5</v>
      </c>
    </row>
    <row r="50" spans="1:41" ht="15" customHeight="1" thickBot="1">
      <c r="A50" s="132" t="s">
        <v>10</v>
      </c>
      <c r="B50" s="133"/>
      <c r="C50" s="134"/>
      <c r="D50" s="7">
        <f t="shared" ref="D50:S50" si="16">SUM(D46:D49)</f>
        <v>0</v>
      </c>
      <c r="E50" s="7">
        <f t="shared" si="16"/>
        <v>0</v>
      </c>
      <c r="F50" s="7">
        <f t="shared" si="16"/>
        <v>55</v>
      </c>
      <c r="G50" s="7">
        <f t="shared" si="16"/>
        <v>0</v>
      </c>
      <c r="H50" s="7">
        <f t="shared" si="16"/>
        <v>0</v>
      </c>
      <c r="I50" s="7">
        <f t="shared" si="16"/>
        <v>0</v>
      </c>
      <c r="J50" s="7">
        <f t="shared" si="16"/>
        <v>0</v>
      </c>
      <c r="K50" s="7">
        <f t="shared" si="16"/>
        <v>0</v>
      </c>
      <c r="L50" s="7">
        <f t="shared" si="16"/>
        <v>0</v>
      </c>
      <c r="M50" s="7">
        <f t="shared" si="16"/>
        <v>0</v>
      </c>
      <c r="N50" s="7">
        <f t="shared" si="16"/>
        <v>0</v>
      </c>
      <c r="O50" s="7">
        <f t="shared" si="16"/>
        <v>0</v>
      </c>
      <c r="P50" s="7">
        <f t="shared" si="16"/>
        <v>0</v>
      </c>
      <c r="Q50" s="7">
        <f t="shared" si="16"/>
        <v>80</v>
      </c>
      <c r="R50" s="7">
        <f t="shared" si="16"/>
        <v>55</v>
      </c>
      <c r="S50" s="7">
        <f t="shared" si="16"/>
        <v>135</v>
      </c>
      <c r="T50" s="7" t="s">
        <v>5</v>
      </c>
      <c r="U50" s="6">
        <f t="shared" ref="U50:AK50" si="17">SUM(U46:U49)</f>
        <v>5.5</v>
      </c>
      <c r="V50" s="7">
        <f t="shared" si="17"/>
        <v>0</v>
      </c>
      <c r="W50" s="7">
        <f t="shared" si="17"/>
        <v>0</v>
      </c>
      <c r="X50" s="7">
        <f t="shared" si="17"/>
        <v>15</v>
      </c>
      <c r="Y50" s="7">
        <f t="shared" si="17"/>
        <v>0</v>
      </c>
      <c r="Z50" s="7">
        <f t="shared" si="17"/>
        <v>0</v>
      </c>
      <c r="AA50" s="7">
        <f t="shared" si="17"/>
        <v>0</v>
      </c>
      <c r="AB50" s="7">
        <f t="shared" si="17"/>
        <v>0</v>
      </c>
      <c r="AC50" s="7">
        <f t="shared" si="17"/>
        <v>0</v>
      </c>
      <c r="AD50" s="7">
        <f t="shared" si="17"/>
        <v>0</v>
      </c>
      <c r="AE50" s="7">
        <f t="shared" si="17"/>
        <v>0</v>
      </c>
      <c r="AF50" s="7">
        <f t="shared" si="17"/>
        <v>0</v>
      </c>
      <c r="AG50" s="7">
        <f t="shared" si="17"/>
        <v>0</v>
      </c>
      <c r="AH50" s="7">
        <f t="shared" si="17"/>
        <v>0</v>
      </c>
      <c r="AI50" s="7">
        <f t="shared" si="17"/>
        <v>20</v>
      </c>
      <c r="AJ50" s="7">
        <f t="shared" si="17"/>
        <v>15</v>
      </c>
      <c r="AK50" s="7">
        <f t="shared" si="17"/>
        <v>35</v>
      </c>
      <c r="AL50" s="7"/>
      <c r="AM50" s="6">
        <f>SUM(AM46:AM49)</f>
        <v>1.5</v>
      </c>
      <c r="AN50" s="7">
        <f>SUM(AN46:AN49)</f>
        <v>170</v>
      </c>
      <c r="AO50" s="6">
        <f>SUM(AO46:AO49)</f>
        <v>7</v>
      </c>
    </row>
    <row r="51" spans="1:41" ht="15" customHeight="1" thickBot="1">
      <c r="A51" s="135" t="s">
        <v>20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7"/>
    </row>
    <row r="52" spans="1:41" ht="15" customHeight="1">
      <c r="A52" s="23">
        <v>1</v>
      </c>
      <c r="B52" s="22" t="s">
        <v>13</v>
      </c>
      <c r="C52" s="22" t="s">
        <v>19</v>
      </c>
      <c r="D52" s="12"/>
      <c r="E52" s="12"/>
      <c r="F52" s="12">
        <v>20</v>
      </c>
      <c r="G52" s="12"/>
      <c r="H52" s="12"/>
      <c r="I52" s="12"/>
      <c r="J52" s="12"/>
      <c r="K52" s="12"/>
      <c r="L52" s="11"/>
      <c r="M52" s="11"/>
      <c r="N52" s="11"/>
      <c r="O52" s="11"/>
      <c r="P52" s="11"/>
      <c r="Q52" s="11">
        <v>30</v>
      </c>
      <c r="R52" s="11">
        <f>SUM(D52:O52)</f>
        <v>20</v>
      </c>
      <c r="S52" s="11">
        <f>SUM(D52:Q52)</f>
        <v>50</v>
      </c>
      <c r="T52" s="10" t="s">
        <v>11</v>
      </c>
      <c r="U52" s="9">
        <f>TRUNC(S52/25)</f>
        <v>2</v>
      </c>
      <c r="V52" s="12"/>
      <c r="W52" s="12"/>
      <c r="X52" s="12"/>
      <c r="Y52" s="12"/>
      <c r="Z52" s="12"/>
      <c r="AA52" s="12"/>
      <c r="AB52" s="12"/>
      <c r="AC52" s="12"/>
      <c r="AD52" s="11"/>
      <c r="AE52" s="11"/>
      <c r="AF52" s="11"/>
      <c r="AG52" s="11"/>
      <c r="AH52" s="11"/>
      <c r="AI52" s="11"/>
      <c r="AJ52" s="11"/>
      <c r="AK52" s="11"/>
      <c r="AL52" s="10"/>
      <c r="AM52" s="9"/>
      <c r="AN52" s="8">
        <f>S52+AK52</f>
        <v>50</v>
      </c>
      <c r="AO52" s="8">
        <f>U52+AM52</f>
        <v>2</v>
      </c>
    </row>
    <row r="53" spans="1:41" ht="15" customHeight="1">
      <c r="A53" s="15">
        <v>2</v>
      </c>
      <c r="B53" s="20" t="s">
        <v>13</v>
      </c>
      <c r="C53" s="20" t="s">
        <v>18</v>
      </c>
      <c r="D53" s="12">
        <v>10</v>
      </c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25</v>
      </c>
      <c r="R53" s="11">
        <f>SUM(D53:O53)</f>
        <v>10</v>
      </c>
      <c r="S53" s="11">
        <f>SUM(D53:Q53)</f>
        <v>35</v>
      </c>
      <c r="T53" s="21" t="s">
        <v>11</v>
      </c>
      <c r="U53" s="19">
        <v>1.5</v>
      </c>
      <c r="V53" s="13"/>
      <c r="W53" s="12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21"/>
      <c r="AM53" s="19"/>
      <c r="AN53" s="8">
        <f>S53+AK53</f>
        <v>35</v>
      </c>
      <c r="AO53" s="18">
        <f>U53+AM53</f>
        <v>1.5</v>
      </c>
    </row>
    <row r="54" spans="1:41" ht="15" customHeight="1">
      <c r="A54" s="15">
        <v>3</v>
      </c>
      <c r="B54" s="20" t="s">
        <v>13</v>
      </c>
      <c r="C54" s="20" t="s">
        <v>17</v>
      </c>
      <c r="D54" s="12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>
        <f>SUM(D54:O54)</f>
        <v>0</v>
      </c>
      <c r="S54" s="11">
        <f>SUM(D54:Q54)</f>
        <v>0</v>
      </c>
      <c r="T54" s="10"/>
      <c r="U54" s="9">
        <f>TRUNC(S54/25)</f>
        <v>0</v>
      </c>
      <c r="V54" s="12"/>
      <c r="W54" s="12"/>
      <c r="X54" s="12">
        <v>15</v>
      </c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>
        <v>20</v>
      </c>
      <c r="AJ54" s="11">
        <f>SUM(V54:AG54)</f>
        <v>15</v>
      </c>
      <c r="AK54" s="11">
        <f>SUM(V54:AI54)</f>
        <v>35</v>
      </c>
      <c r="AL54" s="10" t="s">
        <v>11</v>
      </c>
      <c r="AM54" s="19">
        <v>1.5</v>
      </c>
      <c r="AN54" s="8">
        <f>S54+AK54</f>
        <v>35</v>
      </c>
      <c r="AO54" s="18">
        <f>U54+AM54</f>
        <v>1.5</v>
      </c>
    </row>
    <row r="55" spans="1:41" ht="15" customHeight="1" thickBot="1">
      <c r="A55" s="17">
        <v>4</v>
      </c>
      <c r="B55" s="16" t="s">
        <v>13</v>
      </c>
      <c r="C55" s="16" t="s">
        <v>16</v>
      </c>
      <c r="D55" s="12">
        <v>10</v>
      </c>
      <c r="E55" s="12">
        <v>10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30</v>
      </c>
      <c r="R55" s="11">
        <f>SUM(D55:O55)</f>
        <v>20</v>
      </c>
      <c r="S55" s="11">
        <f>SUM(D55:Q55)</f>
        <v>50</v>
      </c>
      <c r="T55" s="10" t="s">
        <v>11</v>
      </c>
      <c r="U55" s="9">
        <f>TRUNC(S55/25)</f>
        <v>2</v>
      </c>
      <c r="V55" s="12"/>
      <c r="W55" s="12"/>
      <c r="X55" s="12"/>
      <c r="Y55" s="12"/>
      <c r="Z55" s="12"/>
      <c r="AA55" s="12"/>
      <c r="AB55" s="12"/>
      <c r="AC55" s="12"/>
      <c r="AD55" s="11"/>
      <c r="AE55" s="11"/>
      <c r="AF55" s="11"/>
      <c r="AG55" s="11"/>
      <c r="AH55" s="11"/>
      <c r="AI55" s="11"/>
      <c r="AJ55" s="11">
        <f>SUM(V55:AH55)</f>
        <v>0</v>
      </c>
      <c r="AK55" s="11">
        <f>SUM(V55:AI55)</f>
        <v>0</v>
      </c>
      <c r="AL55" s="10"/>
      <c r="AM55" s="9">
        <f>TRUNC(AK55/25)</f>
        <v>0</v>
      </c>
      <c r="AN55" s="8">
        <f>S55+AK55</f>
        <v>50</v>
      </c>
      <c r="AO55" s="8">
        <f>U55+AM55</f>
        <v>2</v>
      </c>
    </row>
    <row r="56" spans="1:41" ht="15" customHeight="1" thickBot="1">
      <c r="A56" s="132" t="s">
        <v>10</v>
      </c>
      <c r="B56" s="133"/>
      <c r="C56" s="134"/>
      <c r="D56" s="7">
        <f t="shared" ref="D56:S56" si="18">SUM(D52:D55)</f>
        <v>20</v>
      </c>
      <c r="E56" s="7">
        <f t="shared" si="18"/>
        <v>10</v>
      </c>
      <c r="F56" s="7">
        <f t="shared" si="18"/>
        <v>20</v>
      </c>
      <c r="G56" s="7">
        <f t="shared" si="18"/>
        <v>0</v>
      </c>
      <c r="H56" s="7">
        <f t="shared" si="18"/>
        <v>0</v>
      </c>
      <c r="I56" s="7">
        <f t="shared" si="18"/>
        <v>0</v>
      </c>
      <c r="J56" s="7">
        <f t="shared" si="18"/>
        <v>0</v>
      </c>
      <c r="K56" s="7">
        <f t="shared" si="18"/>
        <v>0</v>
      </c>
      <c r="L56" s="7">
        <f t="shared" si="18"/>
        <v>0</v>
      </c>
      <c r="M56" s="7">
        <f t="shared" si="18"/>
        <v>0</v>
      </c>
      <c r="N56" s="7">
        <f t="shared" si="18"/>
        <v>0</v>
      </c>
      <c r="O56" s="7">
        <f t="shared" si="18"/>
        <v>0</v>
      </c>
      <c r="P56" s="7">
        <f t="shared" si="18"/>
        <v>0</v>
      </c>
      <c r="Q56" s="7">
        <f t="shared" si="18"/>
        <v>85</v>
      </c>
      <c r="R56" s="7">
        <f t="shared" si="18"/>
        <v>50</v>
      </c>
      <c r="S56" s="7">
        <f t="shared" si="18"/>
        <v>135</v>
      </c>
      <c r="T56" s="7"/>
      <c r="U56" s="6">
        <f t="shared" ref="U56:AO56" si="19">SUM(U52:U55)</f>
        <v>5.5</v>
      </c>
      <c r="V56" s="7">
        <f t="shared" si="19"/>
        <v>0</v>
      </c>
      <c r="W56" s="7">
        <f t="shared" si="19"/>
        <v>0</v>
      </c>
      <c r="X56" s="7">
        <f t="shared" si="19"/>
        <v>15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20</v>
      </c>
      <c r="AJ56" s="7">
        <f t="shared" si="19"/>
        <v>15</v>
      </c>
      <c r="AK56" s="7">
        <f t="shared" si="19"/>
        <v>35</v>
      </c>
      <c r="AL56" s="7">
        <f t="shared" si="19"/>
        <v>0</v>
      </c>
      <c r="AM56" s="6">
        <f t="shared" si="19"/>
        <v>1.5</v>
      </c>
      <c r="AN56" s="7">
        <f t="shared" si="19"/>
        <v>170</v>
      </c>
      <c r="AO56" s="6">
        <f t="shared" si="19"/>
        <v>7</v>
      </c>
    </row>
    <row r="57" spans="1:41" ht="15" customHeight="1" thickBot="1">
      <c r="A57" s="135" t="s">
        <v>15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/>
    </row>
    <row r="58" spans="1:41" ht="15" customHeight="1">
      <c r="A58" s="15">
        <v>1</v>
      </c>
      <c r="B58" s="14" t="s">
        <v>13</v>
      </c>
      <c r="C58" s="14" t="s">
        <v>14</v>
      </c>
      <c r="D58" s="13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>SUM(D58:P58)</f>
        <v>0</v>
      </c>
      <c r="S58" s="11">
        <f>SUM(D58:Q58)</f>
        <v>0</v>
      </c>
      <c r="T58" s="10"/>
      <c r="U58" s="9">
        <f>TRUNC(S58/25)</f>
        <v>0</v>
      </c>
      <c r="V58" s="12">
        <v>15</v>
      </c>
      <c r="W58" s="12"/>
      <c r="X58" s="12"/>
      <c r="Y58" s="12"/>
      <c r="Z58" s="12"/>
      <c r="AA58" s="12"/>
      <c r="AB58" s="12"/>
      <c r="AC58" s="12"/>
      <c r="AD58" s="11"/>
      <c r="AE58" s="11"/>
      <c r="AF58" s="11"/>
      <c r="AG58" s="11"/>
      <c r="AH58" s="11"/>
      <c r="AI58" s="11">
        <v>15</v>
      </c>
      <c r="AJ58" s="11">
        <f>SUM(V58:AG58)</f>
        <v>15</v>
      </c>
      <c r="AK58" s="11">
        <f>SUM(V58:AI58)</f>
        <v>30</v>
      </c>
      <c r="AL58" s="10" t="s">
        <v>11</v>
      </c>
      <c r="AM58" s="9">
        <f>TRUNC(AK58/25)</f>
        <v>1</v>
      </c>
      <c r="AN58" s="8">
        <f>S58+AK58</f>
        <v>30</v>
      </c>
      <c r="AO58" s="8">
        <f>U58+AM58</f>
        <v>1</v>
      </c>
    </row>
    <row r="59" spans="1:41" ht="15" customHeight="1" thickBot="1">
      <c r="A59" s="15">
        <v>2</v>
      </c>
      <c r="B59" s="14" t="s">
        <v>13</v>
      </c>
      <c r="C59" s="14" t="s">
        <v>12</v>
      </c>
      <c r="D59" s="13"/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>
        <f>SUM(D59:P59)</f>
        <v>0</v>
      </c>
      <c r="S59" s="11">
        <f>SUM(D59:Q59)</f>
        <v>0</v>
      </c>
      <c r="T59" s="10"/>
      <c r="U59" s="9">
        <f>TRUNC(S59/25)</f>
        <v>0</v>
      </c>
      <c r="V59" s="12">
        <v>15</v>
      </c>
      <c r="W59" s="12"/>
      <c r="X59" s="12"/>
      <c r="Y59" s="12"/>
      <c r="Z59" s="12"/>
      <c r="AA59" s="12"/>
      <c r="AB59" s="12"/>
      <c r="AC59" s="12"/>
      <c r="AD59" s="11"/>
      <c r="AE59" s="11"/>
      <c r="AF59" s="11"/>
      <c r="AG59" s="11"/>
      <c r="AH59" s="11"/>
      <c r="AI59" s="11">
        <v>15</v>
      </c>
      <c r="AJ59" s="11">
        <f>SUM(V59:AG59)</f>
        <v>15</v>
      </c>
      <c r="AK59" s="11">
        <f>SUM(V59:AI59)</f>
        <v>30</v>
      </c>
      <c r="AL59" s="10" t="s">
        <v>11</v>
      </c>
      <c r="AM59" s="9">
        <f>TRUNC(AK59/25)</f>
        <v>1</v>
      </c>
      <c r="AN59" s="8">
        <f>S59+AK59</f>
        <v>30</v>
      </c>
      <c r="AO59" s="8">
        <f>U59+AM59</f>
        <v>1</v>
      </c>
    </row>
    <row r="60" spans="1:41" ht="15" customHeight="1" thickBot="1">
      <c r="A60" s="157" t="s">
        <v>10</v>
      </c>
      <c r="B60" s="158"/>
      <c r="C60" s="159"/>
      <c r="D60" s="7">
        <f t="shared" ref="D60:AO60" si="20">SUM(D58:D59)</f>
        <v>0</v>
      </c>
      <c r="E60" s="7">
        <f t="shared" si="20"/>
        <v>0</v>
      </c>
      <c r="F60" s="7">
        <f t="shared" si="20"/>
        <v>0</v>
      </c>
      <c r="G60" s="7">
        <f t="shared" si="20"/>
        <v>0</v>
      </c>
      <c r="H60" s="7">
        <f t="shared" si="20"/>
        <v>0</v>
      </c>
      <c r="I60" s="7">
        <f t="shared" si="20"/>
        <v>0</v>
      </c>
      <c r="J60" s="7">
        <f t="shared" si="20"/>
        <v>0</v>
      </c>
      <c r="K60" s="7">
        <f t="shared" si="20"/>
        <v>0</v>
      </c>
      <c r="L60" s="7">
        <f t="shared" si="20"/>
        <v>0</v>
      </c>
      <c r="M60" s="7">
        <f t="shared" si="20"/>
        <v>0</v>
      </c>
      <c r="N60" s="7">
        <f t="shared" si="20"/>
        <v>0</v>
      </c>
      <c r="O60" s="7">
        <f t="shared" si="20"/>
        <v>0</v>
      </c>
      <c r="P60" s="7">
        <f t="shared" si="20"/>
        <v>0</v>
      </c>
      <c r="Q60" s="7">
        <f t="shared" si="20"/>
        <v>0</v>
      </c>
      <c r="R60" s="7">
        <f t="shared" si="20"/>
        <v>0</v>
      </c>
      <c r="S60" s="7">
        <f t="shared" si="20"/>
        <v>0</v>
      </c>
      <c r="T60" s="7">
        <f t="shared" si="20"/>
        <v>0</v>
      </c>
      <c r="U60" s="7">
        <f t="shared" si="20"/>
        <v>0</v>
      </c>
      <c r="V60" s="7">
        <f t="shared" si="20"/>
        <v>30</v>
      </c>
      <c r="W60" s="7">
        <f t="shared" si="20"/>
        <v>0</v>
      </c>
      <c r="X60" s="7">
        <f t="shared" si="20"/>
        <v>0</v>
      </c>
      <c r="Y60" s="7">
        <f t="shared" si="20"/>
        <v>0</v>
      </c>
      <c r="Z60" s="7">
        <f t="shared" si="20"/>
        <v>0</v>
      </c>
      <c r="AA60" s="7">
        <f t="shared" si="20"/>
        <v>0</v>
      </c>
      <c r="AB60" s="7">
        <f t="shared" si="20"/>
        <v>0</v>
      </c>
      <c r="AC60" s="7">
        <f t="shared" si="20"/>
        <v>0</v>
      </c>
      <c r="AD60" s="7">
        <f t="shared" si="20"/>
        <v>0</v>
      </c>
      <c r="AE60" s="7">
        <f t="shared" si="20"/>
        <v>0</v>
      </c>
      <c r="AF60" s="7">
        <f t="shared" si="20"/>
        <v>0</v>
      </c>
      <c r="AG60" s="7">
        <f t="shared" si="20"/>
        <v>0</v>
      </c>
      <c r="AH60" s="7">
        <f t="shared" si="20"/>
        <v>0</v>
      </c>
      <c r="AI60" s="7">
        <f t="shared" si="20"/>
        <v>30</v>
      </c>
      <c r="AJ60" s="7">
        <f t="shared" si="20"/>
        <v>30</v>
      </c>
      <c r="AK60" s="7">
        <f t="shared" si="20"/>
        <v>60</v>
      </c>
      <c r="AL60" s="7">
        <f t="shared" si="20"/>
        <v>0</v>
      </c>
      <c r="AM60" s="7">
        <f t="shared" si="20"/>
        <v>2</v>
      </c>
      <c r="AN60" s="7">
        <f t="shared" si="20"/>
        <v>60</v>
      </c>
      <c r="AO60" s="6">
        <f t="shared" si="20"/>
        <v>2</v>
      </c>
    </row>
    <row r="61" spans="1:41" ht="15" customHeight="1" thickBot="1">
      <c r="A61" s="154" t="s">
        <v>9</v>
      </c>
      <c r="B61" s="155"/>
      <c r="C61" s="156"/>
      <c r="D61" s="5">
        <f t="shared" ref="D61:S61" si="21">D31+D37+D44+D50+D60</f>
        <v>190</v>
      </c>
      <c r="E61" s="5">
        <f t="shared" si="21"/>
        <v>20</v>
      </c>
      <c r="F61" s="5">
        <f t="shared" si="21"/>
        <v>155</v>
      </c>
      <c r="G61" s="5">
        <f t="shared" si="21"/>
        <v>80</v>
      </c>
      <c r="H61" s="5">
        <f t="shared" si="21"/>
        <v>0</v>
      </c>
      <c r="I61" s="5">
        <f t="shared" si="21"/>
        <v>0</v>
      </c>
      <c r="J61" s="5">
        <f t="shared" si="21"/>
        <v>30</v>
      </c>
      <c r="K61" s="5">
        <f t="shared" si="21"/>
        <v>0</v>
      </c>
      <c r="L61" s="5">
        <f t="shared" si="21"/>
        <v>0</v>
      </c>
      <c r="M61" s="5">
        <f t="shared" si="21"/>
        <v>15</v>
      </c>
      <c r="N61" s="5">
        <f t="shared" si="21"/>
        <v>0</v>
      </c>
      <c r="O61" s="5">
        <f t="shared" si="21"/>
        <v>0</v>
      </c>
      <c r="P61" s="5">
        <f t="shared" si="21"/>
        <v>0</v>
      </c>
      <c r="Q61" s="5">
        <f t="shared" si="21"/>
        <v>295</v>
      </c>
      <c r="R61" s="5">
        <f t="shared" si="21"/>
        <v>490</v>
      </c>
      <c r="S61" s="5">
        <f t="shared" si="21"/>
        <v>785</v>
      </c>
      <c r="T61" s="5" t="s">
        <v>8</v>
      </c>
      <c r="U61" s="4">
        <f t="shared" ref="U61:AK61" si="22">U31+U37+U44+U50+U60</f>
        <v>31</v>
      </c>
      <c r="V61" s="5">
        <f t="shared" si="22"/>
        <v>85</v>
      </c>
      <c r="W61" s="5">
        <f t="shared" si="22"/>
        <v>20</v>
      </c>
      <c r="X61" s="5">
        <f t="shared" si="22"/>
        <v>40</v>
      </c>
      <c r="Y61" s="5">
        <f t="shared" si="22"/>
        <v>80</v>
      </c>
      <c r="Z61" s="5">
        <f t="shared" si="22"/>
        <v>0</v>
      </c>
      <c r="AA61" s="5">
        <f t="shared" si="22"/>
        <v>0</v>
      </c>
      <c r="AB61" s="5">
        <f t="shared" si="22"/>
        <v>30</v>
      </c>
      <c r="AC61" s="5">
        <f t="shared" si="22"/>
        <v>0</v>
      </c>
      <c r="AD61" s="5">
        <f t="shared" si="22"/>
        <v>0</v>
      </c>
      <c r="AE61" s="5">
        <f t="shared" si="22"/>
        <v>15</v>
      </c>
      <c r="AF61" s="5">
        <f t="shared" si="22"/>
        <v>0</v>
      </c>
      <c r="AG61" s="5">
        <f t="shared" si="22"/>
        <v>0</v>
      </c>
      <c r="AH61" s="5">
        <f t="shared" si="22"/>
        <v>360</v>
      </c>
      <c r="AI61" s="5">
        <f t="shared" si="22"/>
        <v>205</v>
      </c>
      <c r="AJ61" s="5">
        <f t="shared" si="22"/>
        <v>270</v>
      </c>
      <c r="AK61" s="5">
        <f t="shared" si="22"/>
        <v>835</v>
      </c>
      <c r="AL61" s="5" t="s">
        <v>5</v>
      </c>
      <c r="AM61" s="4">
        <f>AM31+AM37+AM44+AM50+AM60</f>
        <v>30</v>
      </c>
      <c r="AN61" s="5">
        <f>AN31+AN37+AN44+AN50+AN60</f>
        <v>1620</v>
      </c>
      <c r="AO61" s="4">
        <f>AO31+AO37+AO44+AO50+AO60</f>
        <v>61</v>
      </c>
    </row>
    <row r="62" spans="1:41" ht="15" customHeight="1" thickBot="1">
      <c r="A62" s="154" t="s">
        <v>7</v>
      </c>
      <c r="B62" s="155"/>
      <c r="C62" s="156"/>
      <c r="D62" s="5">
        <f t="shared" ref="D62:S62" si="23">D31+D37+D44+D56+D60</f>
        <v>210</v>
      </c>
      <c r="E62" s="5">
        <f t="shared" si="23"/>
        <v>30</v>
      </c>
      <c r="F62" s="5">
        <f t="shared" si="23"/>
        <v>120</v>
      </c>
      <c r="G62" s="5">
        <f t="shared" si="23"/>
        <v>80</v>
      </c>
      <c r="H62" s="5">
        <f t="shared" si="23"/>
        <v>0</v>
      </c>
      <c r="I62" s="5">
        <f t="shared" si="23"/>
        <v>0</v>
      </c>
      <c r="J62" s="5">
        <f t="shared" si="23"/>
        <v>30</v>
      </c>
      <c r="K62" s="5">
        <f t="shared" si="23"/>
        <v>0</v>
      </c>
      <c r="L62" s="5">
        <f t="shared" si="23"/>
        <v>0</v>
      </c>
      <c r="M62" s="5">
        <f t="shared" si="23"/>
        <v>15</v>
      </c>
      <c r="N62" s="5">
        <f t="shared" si="23"/>
        <v>0</v>
      </c>
      <c r="O62" s="5">
        <f t="shared" si="23"/>
        <v>0</v>
      </c>
      <c r="P62" s="5">
        <f t="shared" si="23"/>
        <v>0</v>
      </c>
      <c r="Q62" s="5">
        <f t="shared" si="23"/>
        <v>300</v>
      </c>
      <c r="R62" s="5">
        <f t="shared" si="23"/>
        <v>485</v>
      </c>
      <c r="S62" s="5">
        <f t="shared" si="23"/>
        <v>785</v>
      </c>
      <c r="T62" s="5" t="s">
        <v>6</v>
      </c>
      <c r="U62" s="4">
        <f t="shared" ref="U62:AK62" si="24">U31+U37+U44+U56+U60</f>
        <v>31</v>
      </c>
      <c r="V62" s="5">
        <f t="shared" si="24"/>
        <v>85</v>
      </c>
      <c r="W62" s="5">
        <f t="shared" si="24"/>
        <v>20</v>
      </c>
      <c r="X62" s="5">
        <f t="shared" si="24"/>
        <v>40</v>
      </c>
      <c r="Y62" s="5">
        <f t="shared" si="24"/>
        <v>80</v>
      </c>
      <c r="Z62" s="5">
        <f t="shared" si="24"/>
        <v>0</v>
      </c>
      <c r="AA62" s="5">
        <f t="shared" si="24"/>
        <v>0</v>
      </c>
      <c r="AB62" s="5">
        <f t="shared" si="24"/>
        <v>30</v>
      </c>
      <c r="AC62" s="5">
        <f t="shared" si="24"/>
        <v>0</v>
      </c>
      <c r="AD62" s="5">
        <f t="shared" si="24"/>
        <v>0</v>
      </c>
      <c r="AE62" s="5">
        <f t="shared" si="24"/>
        <v>15</v>
      </c>
      <c r="AF62" s="5">
        <f t="shared" si="24"/>
        <v>0</v>
      </c>
      <c r="AG62" s="5">
        <f t="shared" si="24"/>
        <v>0</v>
      </c>
      <c r="AH62" s="5">
        <f t="shared" si="24"/>
        <v>360</v>
      </c>
      <c r="AI62" s="5">
        <f t="shared" si="24"/>
        <v>205</v>
      </c>
      <c r="AJ62" s="5">
        <f t="shared" si="24"/>
        <v>270</v>
      </c>
      <c r="AK62" s="5">
        <f t="shared" si="24"/>
        <v>835</v>
      </c>
      <c r="AL62" s="5" t="s">
        <v>5</v>
      </c>
      <c r="AM62" s="4">
        <f>AM31+AM37+AM44+AM56+AM60</f>
        <v>30</v>
      </c>
      <c r="AN62" s="5">
        <f>AN31+AN37+AN44+AN56+AN60</f>
        <v>1620</v>
      </c>
      <c r="AO62" s="4">
        <f>AO31+AO37+AO44+AO56+AO60</f>
        <v>61</v>
      </c>
    </row>
    <row r="69" spans="2:38" ht="14.25">
      <c r="N69" s="3" t="s">
        <v>4</v>
      </c>
    </row>
    <row r="70" spans="2:38">
      <c r="B70" t="s">
        <v>3</v>
      </c>
      <c r="C70" t="s">
        <v>3</v>
      </c>
      <c r="O70" t="s">
        <v>3</v>
      </c>
      <c r="AF70" s="152" t="s">
        <v>3</v>
      </c>
      <c r="AG70" s="153"/>
      <c r="AH70" s="153"/>
      <c r="AI70" s="153"/>
      <c r="AJ70" s="153"/>
      <c r="AK70" s="153"/>
      <c r="AL70" s="153"/>
    </row>
    <row r="71" spans="2:38">
      <c r="B71" s="2" t="s">
        <v>2</v>
      </c>
      <c r="C71" s="2" t="s">
        <v>2</v>
      </c>
      <c r="M71" s="1"/>
      <c r="O71" s="153" t="s">
        <v>1</v>
      </c>
      <c r="P71" s="153"/>
      <c r="Q71" s="153"/>
      <c r="R71" s="153"/>
      <c r="S71" s="153"/>
      <c r="T71" s="153"/>
      <c r="U71" s="153"/>
      <c r="AF71" s="153" t="s">
        <v>0</v>
      </c>
      <c r="AG71" s="153"/>
      <c r="AH71" s="153"/>
      <c r="AI71" s="153"/>
      <c r="AJ71" s="153"/>
      <c r="AK71" s="153"/>
      <c r="AL71" s="153"/>
    </row>
  </sheetData>
  <sheetProtection password="C796" sheet="1" objects="1" scenarios="1"/>
  <mergeCells count="25">
    <mergeCell ref="AF70:AL70"/>
    <mergeCell ref="O71:U71"/>
    <mergeCell ref="AF71:AL71"/>
    <mergeCell ref="A50:C50"/>
    <mergeCell ref="A51:AO51"/>
    <mergeCell ref="A56:C56"/>
    <mergeCell ref="A62:C62"/>
    <mergeCell ref="A61:C61"/>
    <mergeCell ref="A60:C60"/>
    <mergeCell ref="A57:AO57"/>
    <mergeCell ref="A6:AO6"/>
    <mergeCell ref="A16:A17"/>
    <mergeCell ref="C16:C17"/>
    <mergeCell ref="D16:U16"/>
    <mergeCell ref="V16:AM16"/>
    <mergeCell ref="AN16:AN17"/>
    <mergeCell ref="AO16:AO17"/>
    <mergeCell ref="B16:B17"/>
    <mergeCell ref="A44:C44"/>
    <mergeCell ref="A45:AO45"/>
    <mergeCell ref="A18:AO18"/>
    <mergeCell ref="A31:C31"/>
    <mergeCell ref="A32:AO32"/>
    <mergeCell ref="A37:C37"/>
    <mergeCell ref="A38:AO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L88"/>
  <sheetViews>
    <sheetView showZeros="0" tabSelected="1" zoomScale="85" zoomScaleNormal="85" zoomScaleSheetLayoutView="100" workbookViewId="0">
      <selection activeCell="C15" sqref="C15:C16"/>
    </sheetView>
  </sheetViews>
  <sheetFormatPr defaultRowHeight="12.75"/>
  <cols>
    <col min="1" max="1" width="4.28515625" customWidth="1"/>
    <col min="2" max="2" width="11.7109375" bestFit="1" customWidth="1"/>
    <col min="3" max="3" width="54.42578125" customWidth="1"/>
    <col min="4" max="19" width="4.85546875" customWidth="1"/>
    <col min="20" max="20" width="6.140625" bestFit="1" customWidth="1"/>
    <col min="21" max="37" width="4.85546875" customWidth="1"/>
    <col min="38" max="38" width="6.140625" bestFit="1" customWidth="1"/>
    <col min="39" max="39" width="4.85546875" customWidth="1"/>
    <col min="40" max="41" width="5.7109375" customWidth="1"/>
    <col min="46" max="46" width="32.140625" bestFit="1" customWidth="1"/>
    <col min="47" max="47" width="6.42578125" bestFit="1" customWidth="1"/>
    <col min="48" max="48" width="5.7109375" bestFit="1" customWidth="1"/>
    <col min="49" max="49" width="5.28515625" bestFit="1" customWidth="1"/>
    <col min="50" max="52" width="4.5703125" bestFit="1" customWidth="1"/>
    <col min="53" max="53" width="5.28515625" bestFit="1" customWidth="1"/>
    <col min="54" max="58" width="4.5703125" bestFit="1" customWidth="1"/>
    <col min="59" max="60" width="5.28515625" bestFit="1" customWidth="1"/>
    <col min="61" max="62" width="5.85546875" bestFit="1" customWidth="1"/>
    <col min="63" max="64" width="4.5703125" bestFit="1" customWidth="1"/>
  </cols>
  <sheetData>
    <row r="6" spans="1:64" s="80" customFormat="1" ht="20.100000000000001" customHeight="1">
      <c r="A6" s="138" t="s">
        <v>145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8" spans="1:64" s="3" customFormat="1" ht="15" customHeight="1">
      <c r="A8" s="3" t="s">
        <v>100</v>
      </c>
    </row>
    <row r="9" spans="1:64" s="3" customFormat="1" ht="15" customHeight="1">
      <c r="A9" s="3" t="s">
        <v>98</v>
      </c>
    </row>
    <row r="10" spans="1:64" s="3" customFormat="1" ht="15" customHeight="1">
      <c r="A10" s="3" t="s">
        <v>144</v>
      </c>
    </row>
    <row r="11" spans="1:64" s="3" customFormat="1" ht="15" customHeight="1">
      <c r="A11" s="3" t="s">
        <v>96</v>
      </c>
    </row>
    <row r="12" spans="1:64" ht="15" customHeight="1">
      <c r="A12" s="3" t="s">
        <v>95</v>
      </c>
    </row>
    <row r="14" spans="1:64" ht="13.5" thickBot="1"/>
    <row r="15" spans="1:64" ht="17.25" customHeight="1" thickBot="1">
      <c r="A15" s="139" t="s">
        <v>94</v>
      </c>
      <c r="B15" s="150" t="s">
        <v>93</v>
      </c>
      <c r="C15" s="141" t="s">
        <v>92</v>
      </c>
      <c r="D15" s="143" t="s">
        <v>143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3" t="s">
        <v>142</v>
      </c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5"/>
      <c r="AN15" s="146" t="s">
        <v>89</v>
      </c>
      <c r="AO15" s="148" t="s">
        <v>88</v>
      </c>
    </row>
    <row r="16" spans="1:64" ht="243" customHeight="1" thickBot="1">
      <c r="A16" s="161"/>
      <c r="B16" s="151"/>
      <c r="C16" s="142"/>
      <c r="D16" s="78" t="s">
        <v>85</v>
      </c>
      <c r="E16" s="77" t="s">
        <v>84</v>
      </c>
      <c r="F16" s="76" t="s">
        <v>83</v>
      </c>
      <c r="G16" s="76" t="s">
        <v>82</v>
      </c>
      <c r="H16" s="76" t="s">
        <v>81</v>
      </c>
      <c r="I16" s="76" t="s">
        <v>80</v>
      </c>
      <c r="J16" s="76" t="s">
        <v>79</v>
      </c>
      <c r="K16" s="76" t="s">
        <v>78</v>
      </c>
      <c r="L16" s="76" t="s">
        <v>77</v>
      </c>
      <c r="M16" s="76" t="s">
        <v>76</v>
      </c>
      <c r="N16" s="74" t="s">
        <v>87</v>
      </c>
      <c r="O16" s="76" t="s">
        <v>74</v>
      </c>
      <c r="P16" s="76" t="s">
        <v>73</v>
      </c>
      <c r="Q16" s="76" t="s">
        <v>72</v>
      </c>
      <c r="R16" s="76" t="s">
        <v>71</v>
      </c>
      <c r="S16" s="76" t="s">
        <v>70</v>
      </c>
      <c r="T16" s="76" t="s">
        <v>69</v>
      </c>
      <c r="U16" s="131" t="s">
        <v>68</v>
      </c>
      <c r="V16" s="77" t="s">
        <v>85</v>
      </c>
      <c r="W16" s="77" t="s">
        <v>84</v>
      </c>
      <c r="X16" s="77" t="s">
        <v>83</v>
      </c>
      <c r="Y16" s="77" t="s">
        <v>82</v>
      </c>
      <c r="Z16" s="77" t="s">
        <v>81</v>
      </c>
      <c r="AA16" s="77" t="s">
        <v>80</v>
      </c>
      <c r="AB16" s="77" t="s">
        <v>79</v>
      </c>
      <c r="AC16" s="77" t="s">
        <v>78</v>
      </c>
      <c r="AD16" s="76" t="s">
        <v>77</v>
      </c>
      <c r="AE16" s="76" t="s">
        <v>76</v>
      </c>
      <c r="AF16" s="74" t="s">
        <v>87</v>
      </c>
      <c r="AG16" s="76" t="s">
        <v>74</v>
      </c>
      <c r="AH16" s="76" t="s">
        <v>73</v>
      </c>
      <c r="AI16" s="76" t="s">
        <v>72</v>
      </c>
      <c r="AJ16" s="76" t="s">
        <v>71</v>
      </c>
      <c r="AK16" s="76" t="s">
        <v>70</v>
      </c>
      <c r="AL16" s="76" t="s">
        <v>69</v>
      </c>
      <c r="AM16" s="131" t="s">
        <v>68</v>
      </c>
      <c r="AN16" s="147"/>
      <c r="AO16" s="149"/>
      <c r="AT16" s="71" t="s">
        <v>141</v>
      </c>
      <c r="AU16" s="70" t="s">
        <v>85</v>
      </c>
      <c r="AV16" s="69" t="s">
        <v>84</v>
      </c>
      <c r="AW16" s="69" t="s">
        <v>83</v>
      </c>
      <c r="AX16" s="69" t="s">
        <v>82</v>
      </c>
      <c r="AY16" s="69" t="s">
        <v>81</v>
      </c>
      <c r="AZ16" s="69" t="s">
        <v>80</v>
      </c>
      <c r="BA16" s="69" t="s">
        <v>79</v>
      </c>
      <c r="BB16" s="69" t="s">
        <v>78</v>
      </c>
      <c r="BC16" s="69" t="s">
        <v>77</v>
      </c>
      <c r="BD16" s="69" t="s">
        <v>76</v>
      </c>
      <c r="BE16" s="69" t="s">
        <v>75</v>
      </c>
      <c r="BF16" s="69" t="s">
        <v>74</v>
      </c>
      <c r="BG16" s="69" t="s">
        <v>73</v>
      </c>
      <c r="BH16" s="69" t="s">
        <v>72</v>
      </c>
      <c r="BI16" s="69" t="s">
        <v>71</v>
      </c>
      <c r="BJ16" s="69" t="s">
        <v>70</v>
      </c>
      <c r="BK16" s="69" t="s">
        <v>69</v>
      </c>
      <c r="BL16" s="68" t="s">
        <v>68</v>
      </c>
    </row>
    <row r="17" spans="1:64" ht="15" customHeight="1" thickBot="1">
      <c r="A17" s="135" t="s">
        <v>67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36"/>
      <c r="AO17" s="137"/>
      <c r="AT17" s="64" t="s">
        <v>66</v>
      </c>
      <c r="AU17" s="129">
        <f t="shared" ref="AU17:BJ17" si="0">D80+V80</f>
        <v>240</v>
      </c>
      <c r="AV17" s="63">
        <f t="shared" si="0"/>
        <v>50</v>
      </c>
      <c r="AW17" s="63">
        <f t="shared" si="0"/>
        <v>405</v>
      </c>
      <c r="AX17" s="63">
        <f t="shared" si="0"/>
        <v>0</v>
      </c>
      <c r="AY17" s="63">
        <f t="shared" si="0"/>
        <v>0</v>
      </c>
      <c r="AZ17" s="63">
        <f t="shared" si="0"/>
        <v>0</v>
      </c>
      <c r="BA17" s="63">
        <f t="shared" si="0"/>
        <v>90</v>
      </c>
      <c r="BB17" s="63">
        <f t="shared" si="0"/>
        <v>0</v>
      </c>
      <c r="BC17" s="63">
        <f t="shared" si="0"/>
        <v>0</v>
      </c>
      <c r="BD17" s="63">
        <f t="shared" si="0"/>
        <v>0</v>
      </c>
      <c r="BE17" s="63">
        <f t="shared" si="0"/>
        <v>0</v>
      </c>
      <c r="BF17" s="63">
        <f t="shared" si="0"/>
        <v>30</v>
      </c>
      <c r="BG17" s="63">
        <f t="shared" si="0"/>
        <v>240</v>
      </c>
      <c r="BH17" s="63">
        <f t="shared" si="0"/>
        <v>595</v>
      </c>
      <c r="BI17" s="63">
        <f t="shared" si="0"/>
        <v>1055</v>
      </c>
      <c r="BJ17" s="63">
        <f t="shared" si="0"/>
        <v>1650</v>
      </c>
      <c r="BK17" s="63" t="s">
        <v>140</v>
      </c>
      <c r="BL17" s="128">
        <f>U80+AM80</f>
        <v>61</v>
      </c>
    </row>
    <row r="18" spans="1:64" ht="15" customHeight="1" thickBot="1">
      <c r="A18" s="33">
        <v>1</v>
      </c>
      <c r="B18" s="46" t="s">
        <v>44</v>
      </c>
      <c r="C18" s="37" t="s">
        <v>139</v>
      </c>
      <c r="D18" s="65">
        <v>10</v>
      </c>
      <c r="E18" s="67"/>
      <c r="F18" s="67">
        <v>20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67">
        <v>5</v>
      </c>
      <c r="R18" s="48">
        <f>SUM(D18:P18)</f>
        <v>30</v>
      </c>
      <c r="S18" s="48">
        <f>SUM(D18:Q18)</f>
        <v>35</v>
      </c>
      <c r="T18" s="66" t="s">
        <v>11</v>
      </c>
      <c r="U18" s="126">
        <v>1.5</v>
      </c>
      <c r="V18" s="44"/>
      <c r="W18" s="45"/>
      <c r="X18" s="41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1"/>
      <c r="AJ18" s="30">
        <f>SUM(V18:AH18)</f>
        <v>0</v>
      </c>
      <c r="AK18" s="30">
        <f>SUM(V18:AI18)</f>
        <v>0</v>
      </c>
      <c r="AL18" s="24"/>
      <c r="AM18" s="118">
        <f>TRUNC(AK18/25)</f>
        <v>0</v>
      </c>
      <c r="AN18" s="120">
        <f>S18+AK18</f>
        <v>35</v>
      </c>
      <c r="AO18" s="18">
        <f>U18+AM18</f>
        <v>1.5</v>
      </c>
      <c r="AT18" s="59" t="s">
        <v>63</v>
      </c>
      <c r="AU18" s="119">
        <f t="shared" ref="AU18:BJ18" si="1">(AU17/$BJ17)*100</f>
        <v>14.545454545454545</v>
      </c>
      <c r="AV18" s="58">
        <f t="shared" si="1"/>
        <v>3.0303030303030303</v>
      </c>
      <c r="AW18" s="58">
        <f t="shared" si="1"/>
        <v>24.545454545454547</v>
      </c>
      <c r="AX18" s="58">
        <f t="shared" si="1"/>
        <v>0</v>
      </c>
      <c r="AY18" s="58">
        <f t="shared" si="1"/>
        <v>0</v>
      </c>
      <c r="AZ18" s="58">
        <f t="shared" si="1"/>
        <v>0</v>
      </c>
      <c r="BA18" s="58">
        <f t="shared" si="1"/>
        <v>5.4545454545454541</v>
      </c>
      <c r="BB18" s="58">
        <f t="shared" si="1"/>
        <v>0</v>
      </c>
      <c r="BC18" s="58">
        <f t="shared" si="1"/>
        <v>0</v>
      </c>
      <c r="BD18" s="58">
        <f t="shared" si="1"/>
        <v>0</v>
      </c>
      <c r="BE18" s="58">
        <f t="shared" si="1"/>
        <v>0</v>
      </c>
      <c r="BF18" s="58">
        <f t="shared" si="1"/>
        <v>1.8181818181818181</v>
      </c>
      <c r="BG18" s="58">
        <f t="shared" si="1"/>
        <v>14.545454545454545</v>
      </c>
      <c r="BH18" s="58">
        <f t="shared" si="1"/>
        <v>36.060606060606062</v>
      </c>
      <c r="BI18" s="58">
        <f t="shared" si="1"/>
        <v>63.939393939393938</v>
      </c>
      <c r="BJ18" s="130">
        <f t="shared" si="1"/>
        <v>100</v>
      </c>
      <c r="BK18" s="55"/>
      <c r="BL18" s="54"/>
    </row>
    <row r="19" spans="1:64" ht="15" customHeight="1">
      <c r="A19" s="33">
        <v>2</v>
      </c>
      <c r="B19" s="38" t="s">
        <v>44</v>
      </c>
      <c r="C19" s="37" t="s">
        <v>138</v>
      </c>
      <c r="D19" s="65"/>
      <c r="E19" s="67"/>
      <c r="F19" s="6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67"/>
      <c r="R19" s="48">
        <f>SUM(D19:P19)</f>
        <v>0</v>
      </c>
      <c r="S19" s="48">
        <f>SUM(D19:Q19)</f>
        <v>0</v>
      </c>
      <c r="T19" s="66"/>
      <c r="U19" s="126">
        <f>TRUNC(S19/25)</f>
        <v>0</v>
      </c>
      <c r="V19" s="29">
        <v>5</v>
      </c>
      <c r="W19" s="27"/>
      <c r="X19" s="26">
        <v>10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6">
        <v>10</v>
      </c>
      <c r="AJ19" s="11">
        <f>SUM(V19:AH19)</f>
        <v>15</v>
      </c>
      <c r="AK19" s="11">
        <f>SUM(V19:AI19)</f>
        <v>25</v>
      </c>
      <c r="AL19" s="21" t="s">
        <v>11</v>
      </c>
      <c r="AM19" s="25">
        <f>TRUNC(AK19/25)</f>
        <v>1</v>
      </c>
      <c r="AN19" s="120">
        <f>S19+AK19</f>
        <v>25</v>
      </c>
      <c r="AO19" s="8">
        <f>U19+AM19</f>
        <v>1</v>
      </c>
      <c r="AT19" s="64" t="s">
        <v>61</v>
      </c>
      <c r="AU19" s="129">
        <f t="shared" ref="AU19:BJ19" si="2">D81+V81</f>
        <v>210</v>
      </c>
      <c r="AV19" s="63">
        <f t="shared" si="2"/>
        <v>40</v>
      </c>
      <c r="AW19" s="63">
        <f t="shared" si="2"/>
        <v>440</v>
      </c>
      <c r="AX19" s="63">
        <f t="shared" si="2"/>
        <v>0</v>
      </c>
      <c r="AY19" s="63">
        <f t="shared" si="2"/>
        <v>0</v>
      </c>
      <c r="AZ19" s="63">
        <f t="shared" si="2"/>
        <v>0</v>
      </c>
      <c r="BA19" s="63">
        <f t="shared" si="2"/>
        <v>90</v>
      </c>
      <c r="BB19" s="63">
        <f t="shared" si="2"/>
        <v>0</v>
      </c>
      <c r="BC19" s="63">
        <f t="shared" si="2"/>
        <v>0</v>
      </c>
      <c r="BD19" s="63">
        <f t="shared" si="2"/>
        <v>0</v>
      </c>
      <c r="BE19" s="63">
        <f t="shared" si="2"/>
        <v>0</v>
      </c>
      <c r="BF19" s="63">
        <f t="shared" si="2"/>
        <v>30</v>
      </c>
      <c r="BG19" s="63">
        <f t="shared" si="2"/>
        <v>240</v>
      </c>
      <c r="BH19" s="63">
        <f t="shared" si="2"/>
        <v>600</v>
      </c>
      <c r="BI19" s="63">
        <f t="shared" si="2"/>
        <v>1050</v>
      </c>
      <c r="BJ19" s="63">
        <f t="shared" si="2"/>
        <v>1650</v>
      </c>
      <c r="BK19" s="63" t="s">
        <v>137</v>
      </c>
      <c r="BL19" s="128">
        <f>U81+AM81</f>
        <v>61</v>
      </c>
    </row>
    <row r="20" spans="1:64" ht="15" customHeight="1" thickBot="1">
      <c r="A20" s="33">
        <v>3</v>
      </c>
      <c r="B20" s="127" t="s">
        <v>44</v>
      </c>
      <c r="C20" s="37" t="s">
        <v>136</v>
      </c>
      <c r="D20" s="65">
        <v>5</v>
      </c>
      <c r="E20" s="67"/>
      <c r="F20" s="67">
        <v>25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67">
        <v>5</v>
      </c>
      <c r="R20" s="48">
        <f>SUM(D20:P20)</f>
        <v>30</v>
      </c>
      <c r="S20" s="48">
        <f>SUM(D20:Q20)</f>
        <v>35</v>
      </c>
      <c r="T20" s="66" t="s">
        <v>11</v>
      </c>
      <c r="U20" s="126">
        <v>1.5</v>
      </c>
      <c r="V20" s="125"/>
      <c r="W20" s="124"/>
      <c r="X20" s="123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3"/>
      <c r="AJ20" s="85">
        <f>SUM(V20:AH20)</f>
        <v>0</v>
      </c>
      <c r="AK20" s="85">
        <f>SUM(V20:AI20)</f>
        <v>0</v>
      </c>
      <c r="AL20" s="122"/>
      <c r="AM20" s="121">
        <f>TRUNC(AK20/25)</f>
        <v>0</v>
      </c>
      <c r="AN20" s="120">
        <f>S20+AK20</f>
        <v>35</v>
      </c>
      <c r="AO20" s="18">
        <f>U20+AM20</f>
        <v>1.5</v>
      </c>
      <c r="AT20" s="59" t="s">
        <v>59</v>
      </c>
      <c r="AU20" s="119">
        <f t="shared" ref="AU20:BJ20" si="3">(AU19/$BJ19)*100</f>
        <v>12.727272727272727</v>
      </c>
      <c r="AV20" s="57">
        <f t="shared" si="3"/>
        <v>2.4242424242424243</v>
      </c>
      <c r="AW20" s="57">
        <f t="shared" si="3"/>
        <v>26.666666666666668</v>
      </c>
      <c r="AX20" s="57">
        <f t="shared" si="3"/>
        <v>0</v>
      </c>
      <c r="AY20" s="57">
        <f t="shared" si="3"/>
        <v>0</v>
      </c>
      <c r="AZ20" s="57">
        <f t="shared" si="3"/>
        <v>0</v>
      </c>
      <c r="BA20" s="57">
        <f t="shared" si="3"/>
        <v>5.4545454545454541</v>
      </c>
      <c r="BB20" s="57">
        <f t="shared" si="3"/>
        <v>0</v>
      </c>
      <c r="BC20" s="57">
        <f t="shared" si="3"/>
        <v>0</v>
      </c>
      <c r="BD20" s="57">
        <f t="shared" si="3"/>
        <v>0</v>
      </c>
      <c r="BE20" s="57">
        <f t="shared" si="3"/>
        <v>0</v>
      </c>
      <c r="BF20" s="57">
        <f t="shared" si="3"/>
        <v>1.8181818181818181</v>
      </c>
      <c r="BG20" s="57">
        <f t="shared" si="3"/>
        <v>14.545454545454545</v>
      </c>
      <c r="BH20" s="57">
        <f t="shared" si="3"/>
        <v>36.363636363636367</v>
      </c>
      <c r="BI20" s="57">
        <f t="shared" si="3"/>
        <v>63.636363636363633</v>
      </c>
      <c r="BJ20" s="56">
        <f t="shared" si="3"/>
        <v>100</v>
      </c>
      <c r="BK20" s="55"/>
      <c r="BL20" s="54"/>
    </row>
    <row r="21" spans="1:64" ht="15" customHeight="1" thickBot="1">
      <c r="A21" s="132" t="s">
        <v>10</v>
      </c>
      <c r="B21" s="133"/>
      <c r="C21" s="134"/>
      <c r="D21" s="7">
        <f t="shared" ref="D21:S21" si="4">SUM(D18:D20)</f>
        <v>15</v>
      </c>
      <c r="E21" s="7">
        <f t="shared" si="4"/>
        <v>0</v>
      </c>
      <c r="F21" s="7">
        <f t="shared" si="4"/>
        <v>45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7">
        <f t="shared" si="4"/>
        <v>0</v>
      </c>
      <c r="O21" s="7">
        <f t="shared" si="4"/>
        <v>0</v>
      </c>
      <c r="P21" s="7">
        <f t="shared" si="4"/>
        <v>0</v>
      </c>
      <c r="Q21" s="7">
        <f t="shared" si="4"/>
        <v>10</v>
      </c>
      <c r="R21" s="7">
        <f t="shared" si="4"/>
        <v>60</v>
      </c>
      <c r="S21" s="7">
        <f t="shared" si="4"/>
        <v>70</v>
      </c>
      <c r="T21" s="7"/>
      <c r="U21" s="6">
        <f t="shared" ref="U21:AK21" si="5">SUM(U18:U20)</f>
        <v>3</v>
      </c>
      <c r="V21" s="7">
        <f t="shared" si="5"/>
        <v>5</v>
      </c>
      <c r="W21" s="7">
        <f t="shared" si="5"/>
        <v>0</v>
      </c>
      <c r="X21" s="7">
        <f t="shared" si="5"/>
        <v>10</v>
      </c>
      <c r="Y21" s="7">
        <f t="shared" si="5"/>
        <v>0</v>
      </c>
      <c r="Z21" s="7">
        <f t="shared" si="5"/>
        <v>0</v>
      </c>
      <c r="AA21" s="7">
        <f t="shared" si="5"/>
        <v>0</v>
      </c>
      <c r="AB21" s="7">
        <f t="shared" si="5"/>
        <v>0</v>
      </c>
      <c r="AC21" s="7">
        <f t="shared" si="5"/>
        <v>0</v>
      </c>
      <c r="AD21" s="7">
        <f t="shared" si="5"/>
        <v>0</v>
      </c>
      <c r="AE21" s="7">
        <f t="shared" si="5"/>
        <v>0</v>
      </c>
      <c r="AF21" s="7">
        <f t="shared" si="5"/>
        <v>0</v>
      </c>
      <c r="AG21" s="7">
        <f t="shared" si="5"/>
        <v>0</v>
      </c>
      <c r="AH21" s="7">
        <f t="shared" si="5"/>
        <v>0</v>
      </c>
      <c r="AI21" s="7">
        <f t="shared" si="5"/>
        <v>10</v>
      </c>
      <c r="AJ21" s="7">
        <f t="shared" si="5"/>
        <v>15</v>
      </c>
      <c r="AK21" s="7">
        <f t="shared" si="5"/>
        <v>25</v>
      </c>
      <c r="AL21" s="7"/>
      <c r="AM21" s="6">
        <f>SUM(AM18:AM20)</f>
        <v>1</v>
      </c>
      <c r="AN21" s="7">
        <f>SUM(AN18:AN20)</f>
        <v>95</v>
      </c>
      <c r="AO21" s="6">
        <f>SUM(AO18:AO20)</f>
        <v>4</v>
      </c>
    </row>
    <row r="22" spans="1:64" ht="15" customHeight="1" thickBot="1">
      <c r="A22" s="135" t="s">
        <v>42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7"/>
    </row>
    <row r="23" spans="1:64" ht="15" customHeight="1">
      <c r="A23" s="33">
        <v>4</v>
      </c>
      <c r="B23" s="46" t="s">
        <v>13</v>
      </c>
      <c r="C23" s="37" t="s">
        <v>135</v>
      </c>
      <c r="D23" s="44"/>
      <c r="E23" s="41"/>
      <c r="F23" s="41"/>
      <c r="G23" s="45"/>
      <c r="H23" s="45"/>
      <c r="I23" s="45"/>
      <c r="J23" s="45"/>
      <c r="K23" s="45"/>
      <c r="L23" s="45"/>
      <c r="M23" s="45"/>
      <c r="N23" s="45"/>
      <c r="O23" s="41"/>
      <c r="P23" s="45"/>
      <c r="Q23" s="41"/>
      <c r="R23" s="30">
        <f>SUM(D23:P23)</f>
        <v>0</v>
      </c>
      <c r="S23" s="30">
        <f>SUM(D23:Q23)</f>
        <v>0</v>
      </c>
      <c r="T23" s="24"/>
      <c r="U23" s="118">
        <f>TRUNC(S23/25)</f>
        <v>0</v>
      </c>
      <c r="V23" s="44">
        <v>15</v>
      </c>
      <c r="W23" s="41"/>
      <c r="X23" s="41"/>
      <c r="Y23" s="43"/>
      <c r="Z23" s="43"/>
      <c r="AA23" s="43"/>
      <c r="AB23" s="117">
        <v>60</v>
      </c>
      <c r="AC23" s="43"/>
      <c r="AD23" s="42"/>
      <c r="AE23" s="42"/>
      <c r="AF23" s="42"/>
      <c r="AG23" s="41"/>
      <c r="AH23" s="42"/>
      <c r="AI23" s="41">
        <v>15</v>
      </c>
      <c r="AJ23" s="11">
        <f>SUM(V23:AH23)</f>
        <v>75</v>
      </c>
      <c r="AK23" s="11">
        <f>SUM(V23:AI23)</f>
        <v>90</v>
      </c>
      <c r="AL23" s="24" t="s">
        <v>22</v>
      </c>
      <c r="AM23" s="25">
        <f>TRUNC(AK23/25)</f>
        <v>3</v>
      </c>
      <c r="AN23" s="8">
        <f>S23+AK23</f>
        <v>90</v>
      </c>
      <c r="AO23" s="8">
        <f>U23+AM23</f>
        <v>3</v>
      </c>
      <c r="AT23" s="40" t="s">
        <v>55</v>
      </c>
      <c r="AU23" s="39" t="s">
        <v>39</v>
      </c>
      <c r="AV23" s="39" t="s">
        <v>38</v>
      </c>
    </row>
    <row r="24" spans="1:64" ht="15" customHeight="1">
      <c r="A24" s="15">
        <v>5</v>
      </c>
      <c r="B24" s="38" t="s">
        <v>13</v>
      </c>
      <c r="C24" s="37" t="s">
        <v>134</v>
      </c>
      <c r="D24" s="13"/>
      <c r="E24" s="26"/>
      <c r="F24" s="26"/>
      <c r="G24" s="11"/>
      <c r="H24" s="11"/>
      <c r="I24" s="11"/>
      <c r="J24" s="11"/>
      <c r="K24" s="11"/>
      <c r="L24" s="11"/>
      <c r="M24" s="11"/>
      <c r="N24" s="11"/>
      <c r="O24" s="26"/>
      <c r="P24" s="11"/>
      <c r="Q24" s="26"/>
      <c r="R24" s="11">
        <f>SUM(D24:P24)</f>
        <v>0</v>
      </c>
      <c r="S24" s="11">
        <f>SUM(D24:Q24)</f>
        <v>0</v>
      </c>
      <c r="T24" s="21"/>
      <c r="U24" s="25">
        <f>TRUNC(S24/25)</f>
        <v>0</v>
      </c>
      <c r="V24" s="29">
        <v>10</v>
      </c>
      <c r="W24" s="26"/>
      <c r="X24" s="26">
        <v>10</v>
      </c>
      <c r="Y24" s="28"/>
      <c r="Z24" s="28"/>
      <c r="AA24" s="28"/>
      <c r="AB24" s="12"/>
      <c r="AC24" s="28"/>
      <c r="AD24" s="27"/>
      <c r="AE24" s="27"/>
      <c r="AF24" s="27"/>
      <c r="AG24" s="26"/>
      <c r="AH24" s="27"/>
      <c r="AI24" s="26">
        <v>20</v>
      </c>
      <c r="AJ24" s="11">
        <f>SUM(V24:AH24)</f>
        <v>20</v>
      </c>
      <c r="AK24" s="11">
        <f>SUM(V24:AI24)</f>
        <v>40</v>
      </c>
      <c r="AL24" s="21" t="s">
        <v>22</v>
      </c>
      <c r="AM24" s="25">
        <v>1.5</v>
      </c>
      <c r="AN24" s="8">
        <f>S24+AK24</f>
        <v>40</v>
      </c>
      <c r="AO24" s="18">
        <f>U24+AM24</f>
        <v>1.5</v>
      </c>
      <c r="AT24" s="51" t="s">
        <v>53</v>
      </c>
      <c r="AU24" s="34">
        <f>AN21-Q21-AI21</f>
        <v>75</v>
      </c>
      <c r="AV24" s="34">
        <f>AO21</f>
        <v>4</v>
      </c>
    </row>
    <row r="25" spans="1:64" ht="15" customHeight="1">
      <c r="A25" s="15">
        <v>6</v>
      </c>
      <c r="B25" s="36" t="s">
        <v>13</v>
      </c>
      <c r="C25" s="31" t="s">
        <v>133</v>
      </c>
      <c r="D25" s="13">
        <v>10</v>
      </c>
      <c r="E25" s="26"/>
      <c r="F25" s="26">
        <v>20</v>
      </c>
      <c r="G25" s="11"/>
      <c r="H25" s="11"/>
      <c r="I25" s="11"/>
      <c r="J25" s="11">
        <v>30</v>
      </c>
      <c r="K25" s="11"/>
      <c r="L25" s="11"/>
      <c r="M25" s="11"/>
      <c r="N25" s="11"/>
      <c r="O25" s="26"/>
      <c r="P25" s="11"/>
      <c r="Q25" s="26">
        <v>5</v>
      </c>
      <c r="R25" s="11">
        <f>SUM(D25:P25)</f>
        <v>60</v>
      </c>
      <c r="S25" s="11">
        <f>SUM(D25:Q25)</f>
        <v>65</v>
      </c>
      <c r="T25" s="21" t="s">
        <v>11</v>
      </c>
      <c r="U25" s="25">
        <f>TRUNC(S25/25)</f>
        <v>2</v>
      </c>
      <c r="V25" s="29"/>
      <c r="W25" s="26"/>
      <c r="X25" s="26"/>
      <c r="Y25" s="28"/>
      <c r="Z25" s="28"/>
      <c r="AA25" s="28"/>
      <c r="AB25" s="28"/>
      <c r="AC25" s="28"/>
      <c r="AD25" s="27"/>
      <c r="AE25" s="27"/>
      <c r="AF25" s="27"/>
      <c r="AG25" s="26"/>
      <c r="AH25" s="27"/>
      <c r="AI25" s="26"/>
      <c r="AJ25" s="11">
        <f>SUM(V25:AH25)</f>
        <v>0</v>
      </c>
      <c r="AK25" s="11">
        <f>SUM(V25:AI25)</f>
        <v>0</v>
      </c>
      <c r="AL25" s="21"/>
      <c r="AM25" s="25">
        <f>TRUNC(AK25/25)</f>
        <v>0</v>
      </c>
      <c r="AN25" s="8">
        <f>S25+AK25</f>
        <v>65</v>
      </c>
      <c r="AO25" s="8">
        <f>U25+AM25</f>
        <v>2</v>
      </c>
      <c r="AT25" s="51" t="s">
        <v>51</v>
      </c>
      <c r="AU25" s="34">
        <f>AN27-Q27-AI27</f>
        <v>175</v>
      </c>
      <c r="AV25" s="34">
        <f>AO27</f>
        <v>8</v>
      </c>
    </row>
    <row r="26" spans="1:64" ht="15" customHeight="1" thickBot="1">
      <c r="A26" s="33">
        <v>7</v>
      </c>
      <c r="B26" s="32" t="s">
        <v>13</v>
      </c>
      <c r="C26" s="31" t="s">
        <v>132</v>
      </c>
      <c r="D26" s="13">
        <v>10</v>
      </c>
      <c r="E26" s="26"/>
      <c r="F26" s="26">
        <v>10</v>
      </c>
      <c r="G26" s="11"/>
      <c r="H26" s="11"/>
      <c r="I26" s="11"/>
      <c r="J26" s="11"/>
      <c r="K26" s="11"/>
      <c r="L26" s="11"/>
      <c r="M26" s="11"/>
      <c r="N26" s="11"/>
      <c r="O26" s="26"/>
      <c r="P26" s="11"/>
      <c r="Q26" s="26">
        <v>20</v>
      </c>
      <c r="R26" s="11">
        <f>SUM(D26:P26)</f>
        <v>20</v>
      </c>
      <c r="S26" s="11">
        <f>SUM(D26:Q26)</f>
        <v>40</v>
      </c>
      <c r="T26" s="21" t="s">
        <v>22</v>
      </c>
      <c r="U26" s="25">
        <v>1.5</v>
      </c>
      <c r="V26" s="29"/>
      <c r="W26" s="26"/>
      <c r="X26" s="26"/>
      <c r="Y26" s="28"/>
      <c r="Z26" s="28"/>
      <c r="AA26" s="28"/>
      <c r="AB26" s="28"/>
      <c r="AC26" s="28"/>
      <c r="AD26" s="27"/>
      <c r="AE26" s="27"/>
      <c r="AF26" s="27"/>
      <c r="AG26" s="26"/>
      <c r="AH26" s="27"/>
      <c r="AI26" s="26"/>
      <c r="AJ26" s="11">
        <f>SUM(V26:AH26)</f>
        <v>0</v>
      </c>
      <c r="AK26" s="11">
        <f>SUM(V26:AI26)</f>
        <v>0</v>
      </c>
      <c r="AL26" s="21"/>
      <c r="AM26" s="25">
        <f>TRUNC(AK26/25)</f>
        <v>0</v>
      </c>
      <c r="AN26" s="8">
        <f>S26+AK26</f>
        <v>40</v>
      </c>
      <c r="AO26" s="18">
        <f>U26+AM26</f>
        <v>1.5</v>
      </c>
      <c r="AT26" s="51" t="s">
        <v>49</v>
      </c>
      <c r="AU26" s="34">
        <f>AN36-Q36-AI36</f>
        <v>260</v>
      </c>
      <c r="AV26" s="34">
        <f>AO36</f>
        <v>21</v>
      </c>
    </row>
    <row r="27" spans="1:64" ht="15" customHeight="1" thickBot="1">
      <c r="A27" s="132" t="s">
        <v>10</v>
      </c>
      <c r="B27" s="133"/>
      <c r="C27" s="134"/>
      <c r="D27" s="7">
        <f t="shared" ref="D27:S27" si="6">SUM(D23:D26)</f>
        <v>20</v>
      </c>
      <c r="E27" s="7">
        <f t="shared" si="6"/>
        <v>0</v>
      </c>
      <c r="F27" s="7">
        <f t="shared" si="6"/>
        <v>30</v>
      </c>
      <c r="G27" s="7">
        <f t="shared" si="6"/>
        <v>0</v>
      </c>
      <c r="H27" s="7">
        <f t="shared" si="6"/>
        <v>0</v>
      </c>
      <c r="I27" s="7">
        <f t="shared" si="6"/>
        <v>0</v>
      </c>
      <c r="J27" s="7">
        <f t="shared" si="6"/>
        <v>30</v>
      </c>
      <c r="K27" s="7">
        <f t="shared" si="6"/>
        <v>0</v>
      </c>
      <c r="L27" s="7">
        <f t="shared" si="6"/>
        <v>0</v>
      </c>
      <c r="M27" s="7">
        <f t="shared" si="6"/>
        <v>0</v>
      </c>
      <c r="N27" s="7">
        <f t="shared" si="6"/>
        <v>0</v>
      </c>
      <c r="O27" s="7">
        <f t="shared" si="6"/>
        <v>0</v>
      </c>
      <c r="P27" s="7">
        <f t="shared" si="6"/>
        <v>0</v>
      </c>
      <c r="Q27" s="7">
        <f t="shared" si="6"/>
        <v>25</v>
      </c>
      <c r="R27" s="7">
        <f t="shared" si="6"/>
        <v>80</v>
      </c>
      <c r="S27" s="7">
        <f t="shared" si="6"/>
        <v>105</v>
      </c>
      <c r="T27" s="7" t="s">
        <v>5</v>
      </c>
      <c r="U27" s="6">
        <f t="shared" ref="U27:AK27" si="7">SUM(U23:U26)</f>
        <v>3.5</v>
      </c>
      <c r="V27" s="7">
        <f t="shared" si="7"/>
        <v>25</v>
      </c>
      <c r="W27" s="7">
        <f t="shared" si="7"/>
        <v>0</v>
      </c>
      <c r="X27" s="7">
        <f t="shared" si="7"/>
        <v>10</v>
      </c>
      <c r="Y27" s="7">
        <f t="shared" si="7"/>
        <v>0</v>
      </c>
      <c r="Z27" s="7">
        <f t="shared" si="7"/>
        <v>0</v>
      </c>
      <c r="AA27" s="7">
        <f t="shared" si="7"/>
        <v>0</v>
      </c>
      <c r="AB27" s="7">
        <f t="shared" si="7"/>
        <v>60</v>
      </c>
      <c r="AC27" s="7">
        <f t="shared" si="7"/>
        <v>0</v>
      </c>
      <c r="AD27" s="7">
        <f t="shared" si="7"/>
        <v>0</v>
      </c>
      <c r="AE27" s="7">
        <f t="shared" si="7"/>
        <v>0</v>
      </c>
      <c r="AF27" s="7">
        <f t="shared" si="7"/>
        <v>0</v>
      </c>
      <c r="AG27" s="7">
        <f t="shared" si="7"/>
        <v>0</v>
      </c>
      <c r="AH27" s="7">
        <f t="shared" si="7"/>
        <v>0</v>
      </c>
      <c r="AI27" s="7">
        <f t="shared" si="7"/>
        <v>35</v>
      </c>
      <c r="AJ27" s="7">
        <f t="shared" si="7"/>
        <v>95</v>
      </c>
      <c r="AK27" s="7">
        <f t="shared" si="7"/>
        <v>130</v>
      </c>
      <c r="AL27" s="7" t="s">
        <v>6</v>
      </c>
      <c r="AM27" s="6">
        <f>SUM(AM23:AM26)</f>
        <v>4.5</v>
      </c>
      <c r="AN27" s="7">
        <f>SUM(AN23:AN26)</f>
        <v>235</v>
      </c>
      <c r="AO27" s="6">
        <f>SUM(AO23:AO26)</f>
        <v>8</v>
      </c>
      <c r="AT27" s="116" t="s">
        <v>47</v>
      </c>
      <c r="AU27" s="34">
        <f>AN56+AN79-Q56-AI56-Q79-AI79</f>
        <v>455</v>
      </c>
      <c r="AV27" s="34">
        <f>AO56</f>
        <v>26</v>
      </c>
    </row>
    <row r="28" spans="1:64" ht="15" customHeight="1" thickBot="1">
      <c r="A28" s="135" t="s">
        <v>32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7"/>
      <c r="AT28" s="116" t="s">
        <v>45</v>
      </c>
      <c r="AU28" s="34">
        <f>AN75+AN79-Q75-AI75-Q79-AI79</f>
        <v>450</v>
      </c>
      <c r="AV28" s="34">
        <f>AO75</f>
        <v>26</v>
      </c>
    </row>
    <row r="29" spans="1:64" ht="24">
      <c r="A29" s="23">
        <v>8</v>
      </c>
      <c r="B29" s="46" t="s">
        <v>13</v>
      </c>
      <c r="C29" s="112" t="s">
        <v>131</v>
      </c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ref="R29:R35" si="8">SUM(D29:P29)</f>
        <v>0</v>
      </c>
      <c r="S29" s="11">
        <f t="shared" ref="S29:S35" si="9">SUM(D29:Q29)</f>
        <v>0</v>
      </c>
      <c r="T29" s="24"/>
      <c r="U29" s="9">
        <f t="shared" ref="U29:U35" si="10">TRUNC(S29/25)</f>
        <v>0</v>
      </c>
      <c r="V29" s="12">
        <v>10</v>
      </c>
      <c r="W29" s="12"/>
      <c r="X29" s="12">
        <v>15</v>
      </c>
      <c r="Y29" s="12"/>
      <c r="Z29" s="12"/>
      <c r="AA29" s="12"/>
      <c r="AB29" s="12"/>
      <c r="AC29" s="12"/>
      <c r="AD29" s="11"/>
      <c r="AE29" s="11"/>
      <c r="AF29" s="11"/>
      <c r="AG29" s="11"/>
      <c r="AH29" s="11"/>
      <c r="AI29" s="11">
        <v>5</v>
      </c>
      <c r="AJ29" s="11">
        <f>SUM(V29:AH29)</f>
        <v>25</v>
      </c>
      <c r="AK29" s="11">
        <f>SUM(V29:AI29)</f>
        <v>30</v>
      </c>
      <c r="AL29" s="10" t="s">
        <v>11</v>
      </c>
      <c r="AM29" s="9">
        <f>TRUNC(AK29/25)</f>
        <v>1</v>
      </c>
      <c r="AN29" s="8">
        <f>S29+AK29</f>
        <v>30</v>
      </c>
      <c r="AO29" s="8">
        <f>U29+AM29</f>
        <v>1</v>
      </c>
      <c r="AT29" s="47" t="s">
        <v>9</v>
      </c>
      <c r="AU29" s="34">
        <f>SUM(AU24:AU27)</f>
        <v>965</v>
      </c>
      <c r="AV29" s="34">
        <f>SUM(AV24:AV27)</f>
        <v>59</v>
      </c>
    </row>
    <row r="30" spans="1:64" ht="15.75">
      <c r="A30" s="15">
        <v>9</v>
      </c>
      <c r="B30" s="36" t="s">
        <v>13</v>
      </c>
      <c r="C30" s="111" t="s">
        <v>130</v>
      </c>
      <c r="D30" s="12">
        <v>10</v>
      </c>
      <c r="E30" s="12"/>
      <c r="F30" s="11">
        <v>20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5</v>
      </c>
      <c r="R30" s="11">
        <f t="shared" si="8"/>
        <v>30</v>
      </c>
      <c r="S30" s="11">
        <f t="shared" si="9"/>
        <v>35</v>
      </c>
      <c r="T30" s="21" t="s">
        <v>11</v>
      </c>
      <c r="U30" s="9">
        <f t="shared" si="10"/>
        <v>1</v>
      </c>
      <c r="V30" s="12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11">
        <f>SUM(V30:AH30)</f>
        <v>0</v>
      </c>
      <c r="AK30" s="11">
        <f>SUM(V30:AI30)</f>
        <v>0</v>
      </c>
      <c r="AL30" s="10"/>
      <c r="AM30" s="9">
        <f>TRUNC(AK30/25)</f>
        <v>0</v>
      </c>
      <c r="AN30" s="8">
        <f>S29+AK29</f>
        <v>30</v>
      </c>
      <c r="AO30" s="8">
        <f>U29+AM29</f>
        <v>1</v>
      </c>
      <c r="AT30" s="47" t="s">
        <v>7</v>
      </c>
      <c r="AU30" s="34">
        <f>SUM(AU24:AU28)-AU27</f>
        <v>960</v>
      </c>
      <c r="AV30" s="34">
        <f>SUM(AV24:AV28)-AV27</f>
        <v>59</v>
      </c>
    </row>
    <row r="31" spans="1:64" ht="15" customHeight="1">
      <c r="A31" s="15">
        <v>10</v>
      </c>
      <c r="B31" s="36" t="s">
        <v>13</v>
      </c>
      <c r="C31" s="111" t="s">
        <v>129</v>
      </c>
      <c r="D31" s="12"/>
      <c r="E31" s="12"/>
      <c r="F31" s="11">
        <v>15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10</v>
      </c>
      <c r="R31" s="11">
        <f t="shared" si="8"/>
        <v>15</v>
      </c>
      <c r="S31" s="11">
        <f t="shared" si="9"/>
        <v>25</v>
      </c>
      <c r="T31" s="21" t="s">
        <v>11</v>
      </c>
      <c r="U31" s="9">
        <f t="shared" si="10"/>
        <v>1</v>
      </c>
      <c r="V31" s="12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11">
        <f>SUM(V31:AH31)</f>
        <v>0</v>
      </c>
      <c r="AK31" s="11">
        <f>SUM(V31:AI31)</f>
        <v>0</v>
      </c>
      <c r="AL31" s="10"/>
      <c r="AM31" s="9">
        <f>TRUNC(AK31/25)</f>
        <v>0</v>
      </c>
      <c r="AN31" s="8">
        <f>S30+AK30</f>
        <v>35</v>
      </c>
      <c r="AO31" s="8">
        <f>U30+AM30</f>
        <v>1</v>
      </c>
    </row>
    <row r="32" spans="1:64" ht="15" customHeight="1">
      <c r="A32" s="15">
        <v>11</v>
      </c>
      <c r="B32" s="36" t="s">
        <v>13</v>
      </c>
      <c r="C32" s="111" t="s">
        <v>128</v>
      </c>
      <c r="D32" s="12"/>
      <c r="E32" s="12">
        <v>20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105</v>
      </c>
      <c r="R32" s="11">
        <f t="shared" si="8"/>
        <v>20</v>
      </c>
      <c r="S32" s="11">
        <f t="shared" si="9"/>
        <v>125</v>
      </c>
      <c r="T32" s="21" t="s">
        <v>11</v>
      </c>
      <c r="U32" s="9">
        <f t="shared" si="10"/>
        <v>5</v>
      </c>
      <c r="V32" s="12"/>
      <c r="W32" s="12"/>
      <c r="X32" s="12"/>
      <c r="Y32" s="12"/>
      <c r="Z32" s="12"/>
      <c r="AA32" s="12"/>
      <c r="AB32" s="12"/>
      <c r="AC32" s="12"/>
      <c r="AD32" s="11"/>
      <c r="AE32" s="11"/>
      <c r="AF32" s="11"/>
      <c r="AG32" s="11"/>
      <c r="AH32" s="11"/>
      <c r="AI32" s="11"/>
      <c r="AJ32" s="11">
        <f>SUM(V32:AH32)</f>
        <v>0</v>
      </c>
      <c r="AK32" s="11">
        <f>SUM(V32:AI32)</f>
        <v>0</v>
      </c>
      <c r="AL32" s="10"/>
      <c r="AM32" s="9">
        <f>TRUNC(AK32/25)</f>
        <v>0</v>
      </c>
      <c r="AN32" s="8">
        <f>S31+AK31</f>
        <v>25</v>
      </c>
      <c r="AO32" s="8">
        <f>U32+AM31</f>
        <v>5</v>
      </c>
      <c r="AT32" s="40" t="s">
        <v>40</v>
      </c>
      <c r="AU32" s="39" t="s">
        <v>39</v>
      </c>
      <c r="AV32" s="39" t="s">
        <v>38</v>
      </c>
    </row>
    <row r="33" spans="1:48" ht="15" customHeight="1">
      <c r="A33" s="15">
        <v>12</v>
      </c>
      <c r="B33" s="36" t="s">
        <v>13</v>
      </c>
      <c r="C33" s="111" t="s">
        <v>127</v>
      </c>
      <c r="D33" s="12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8"/>
        <v>0</v>
      </c>
      <c r="S33" s="11">
        <f t="shared" si="9"/>
        <v>0</v>
      </c>
      <c r="T33" s="21"/>
      <c r="U33" s="9">
        <f t="shared" si="10"/>
        <v>0</v>
      </c>
      <c r="V33" s="12"/>
      <c r="W33" s="12">
        <v>20</v>
      </c>
      <c r="X33" s="12"/>
      <c r="Y33" s="12"/>
      <c r="Z33" s="12"/>
      <c r="AA33" s="12"/>
      <c r="AB33" s="12"/>
      <c r="AC33" s="12"/>
      <c r="AD33" s="11"/>
      <c r="AE33" s="11"/>
      <c r="AF33" s="11"/>
      <c r="AG33" s="11"/>
      <c r="AH33" s="11"/>
      <c r="AI33" s="11">
        <v>105</v>
      </c>
      <c r="AJ33" s="11">
        <f>SUM(V33:AH33)</f>
        <v>20</v>
      </c>
      <c r="AK33" s="11">
        <f>SUM(V33:AI33)</f>
        <v>125</v>
      </c>
      <c r="AL33" s="10" t="s">
        <v>11</v>
      </c>
      <c r="AM33" s="9">
        <f>TRUNC(AK33/25)</f>
        <v>5</v>
      </c>
      <c r="AN33" s="8">
        <f>S32+AK32</f>
        <v>125</v>
      </c>
      <c r="AO33" s="8">
        <f>U32+AM32</f>
        <v>5</v>
      </c>
      <c r="AT33" s="35" t="s">
        <v>36</v>
      </c>
      <c r="AU33" s="34">
        <f>AN56+AN79</f>
        <v>740</v>
      </c>
      <c r="AV33" s="34">
        <f>AO56+AO79</f>
        <v>28</v>
      </c>
    </row>
    <row r="34" spans="1:48" ht="15" customHeight="1">
      <c r="A34" s="15">
        <v>13</v>
      </c>
      <c r="B34" s="36" t="s">
        <v>13</v>
      </c>
      <c r="C34" s="111" t="s">
        <v>126</v>
      </c>
      <c r="D34" s="12"/>
      <c r="E34" s="12"/>
      <c r="F34" s="12"/>
      <c r="G34" s="12"/>
      <c r="H34" s="12"/>
      <c r="I34" s="12"/>
      <c r="J34" s="12"/>
      <c r="K34" s="12"/>
      <c r="L34" s="11"/>
      <c r="M34" s="11"/>
      <c r="N34" s="11"/>
      <c r="O34" s="11"/>
      <c r="P34" s="11">
        <v>120</v>
      </c>
      <c r="Q34" s="11"/>
      <c r="R34" s="11">
        <f t="shared" si="8"/>
        <v>120</v>
      </c>
      <c r="S34" s="11">
        <f t="shared" si="9"/>
        <v>120</v>
      </c>
      <c r="T34" s="10" t="s">
        <v>26</v>
      </c>
      <c r="U34" s="9">
        <f t="shared" si="10"/>
        <v>4</v>
      </c>
      <c r="V34" s="12"/>
      <c r="W34" s="12"/>
      <c r="X34" s="12"/>
      <c r="Y34" s="12"/>
      <c r="Z34" s="12"/>
      <c r="AA34" s="12"/>
      <c r="AB34" s="12"/>
      <c r="AC34" s="12"/>
      <c r="AD34" s="11"/>
      <c r="AE34" s="11"/>
      <c r="AF34" s="11"/>
      <c r="AG34" s="11"/>
      <c r="AH34" s="11"/>
      <c r="AI34" s="11"/>
      <c r="AJ34" s="11"/>
      <c r="AK34" s="11"/>
      <c r="AL34" s="10"/>
      <c r="AM34" s="9"/>
      <c r="AN34" s="8">
        <f>S33+AK33</f>
        <v>125</v>
      </c>
      <c r="AO34" s="8">
        <v>4</v>
      </c>
      <c r="AT34" s="35" t="s">
        <v>34</v>
      </c>
      <c r="AU34" s="34">
        <f>AN75+AN79</f>
        <v>740</v>
      </c>
      <c r="AV34" s="34">
        <f>AO75+AO79</f>
        <v>28</v>
      </c>
    </row>
    <row r="35" spans="1:48" ht="15" customHeight="1" thickBot="1">
      <c r="A35" s="17">
        <v>14</v>
      </c>
      <c r="B35" s="32" t="s">
        <v>13</v>
      </c>
      <c r="C35" s="114" t="s">
        <v>125</v>
      </c>
      <c r="D35" s="12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>
        <f t="shared" si="8"/>
        <v>0</v>
      </c>
      <c r="S35" s="11">
        <f t="shared" si="9"/>
        <v>0</v>
      </c>
      <c r="T35" s="21"/>
      <c r="U35" s="9">
        <f t="shared" si="10"/>
        <v>0</v>
      </c>
      <c r="V35" s="12"/>
      <c r="W35" s="12"/>
      <c r="X35" s="12"/>
      <c r="Y35" s="12"/>
      <c r="Z35" s="12"/>
      <c r="AA35" s="12"/>
      <c r="AB35" s="12"/>
      <c r="AC35" s="12"/>
      <c r="AD35" s="11"/>
      <c r="AE35" s="11"/>
      <c r="AF35" s="11"/>
      <c r="AG35" s="11"/>
      <c r="AH35" s="11">
        <v>120</v>
      </c>
      <c r="AI35" s="11"/>
      <c r="AJ35" s="11">
        <f>SUM(V35:AH35)</f>
        <v>120</v>
      </c>
      <c r="AK35" s="11">
        <f>SUM(V35:AI35)</f>
        <v>120</v>
      </c>
      <c r="AL35" s="10" t="s">
        <v>26</v>
      </c>
      <c r="AM35" s="9">
        <f>TRUNC(AK35/25)</f>
        <v>4</v>
      </c>
      <c r="AN35" s="8">
        <f>S35+AK35</f>
        <v>120</v>
      </c>
      <c r="AO35" s="8">
        <f>U35+AM35</f>
        <v>4</v>
      </c>
      <c r="AP35" s="115"/>
    </row>
    <row r="36" spans="1:48" ht="15" customHeight="1" thickBot="1">
      <c r="A36" s="132" t="s">
        <v>10</v>
      </c>
      <c r="B36" s="133"/>
      <c r="C36" s="134"/>
      <c r="D36" s="7">
        <f t="shared" ref="D36:AK36" si="11">SUM(D29:D35)</f>
        <v>10</v>
      </c>
      <c r="E36" s="7">
        <f t="shared" si="11"/>
        <v>20</v>
      </c>
      <c r="F36" s="7">
        <f t="shared" si="11"/>
        <v>35</v>
      </c>
      <c r="G36" s="7">
        <f t="shared" si="11"/>
        <v>0</v>
      </c>
      <c r="H36" s="7">
        <f t="shared" si="11"/>
        <v>0</v>
      </c>
      <c r="I36" s="7">
        <f t="shared" si="11"/>
        <v>0</v>
      </c>
      <c r="J36" s="7">
        <f t="shared" si="11"/>
        <v>0</v>
      </c>
      <c r="K36" s="7">
        <f t="shared" si="11"/>
        <v>0</v>
      </c>
      <c r="L36" s="7">
        <f t="shared" si="11"/>
        <v>0</v>
      </c>
      <c r="M36" s="7">
        <f t="shared" si="11"/>
        <v>0</v>
      </c>
      <c r="N36" s="7">
        <f t="shared" si="11"/>
        <v>0</v>
      </c>
      <c r="O36" s="7">
        <f t="shared" si="11"/>
        <v>0</v>
      </c>
      <c r="P36" s="7">
        <f t="shared" si="11"/>
        <v>120</v>
      </c>
      <c r="Q36" s="7">
        <f t="shared" si="11"/>
        <v>120</v>
      </c>
      <c r="R36" s="7">
        <f t="shared" si="11"/>
        <v>185</v>
      </c>
      <c r="S36" s="7">
        <f t="shared" si="11"/>
        <v>305</v>
      </c>
      <c r="T36" s="7">
        <f t="shared" si="11"/>
        <v>0</v>
      </c>
      <c r="U36" s="6">
        <f t="shared" si="11"/>
        <v>11</v>
      </c>
      <c r="V36" s="7">
        <f t="shared" si="11"/>
        <v>10</v>
      </c>
      <c r="W36" s="7">
        <f t="shared" si="11"/>
        <v>20</v>
      </c>
      <c r="X36" s="7">
        <f t="shared" si="11"/>
        <v>15</v>
      </c>
      <c r="Y36" s="7">
        <f t="shared" si="11"/>
        <v>0</v>
      </c>
      <c r="Z36" s="7">
        <f t="shared" si="11"/>
        <v>0</v>
      </c>
      <c r="AA36" s="7">
        <f t="shared" si="11"/>
        <v>0</v>
      </c>
      <c r="AB36" s="7">
        <f t="shared" si="11"/>
        <v>0</v>
      </c>
      <c r="AC36" s="7">
        <f t="shared" si="11"/>
        <v>0</v>
      </c>
      <c r="AD36" s="7">
        <f t="shared" si="11"/>
        <v>0</v>
      </c>
      <c r="AE36" s="7">
        <f t="shared" si="11"/>
        <v>0</v>
      </c>
      <c r="AF36" s="7">
        <f t="shared" si="11"/>
        <v>0</v>
      </c>
      <c r="AG36" s="7">
        <f t="shared" si="11"/>
        <v>0</v>
      </c>
      <c r="AH36" s="7">
        <f t="shared" si="11"/>
        <v>120</v>
      </c>
      <c r="AI36" s="7">
        <f t="shared" si="11"/>
        <v>110</v>
      </c>
      <c r="AJ36" s="7">
        <f t="shared" si="11"/>
        <v>165</v>
      </c>
      <c r="AK36" s="7">
        <f t="shared" si="11"/>
        <v>275</v>
      </c>
      <c r="AL36" s="7"/>
      <c r="AM36" s="6">
        <f>SUM(AM29:AM35)</f>
        <v>10</v>
      </c>
      <c r="AN36" s="7">
        <f>SUM(AN29:AN35)</f>
        <v>490</v>
      </c>
      <c r="AO36" s="6">
        <f>SUM(AO29:AO35)</f>
        <v>21</v>
      </c>
    </row>
    <row r="37" spans="1:48" ht="15" customHeight="1" thickBot="1">
      <c r="A37" s="135" t="s">
        <v>25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</row>
    <row r="38" spans="1:48" ht="15" customHeight="1">
      <c r="A38" s="23">
        <v>1</v>
      </c>
      <c r="B38" s="46" t="s">
        <v>13</v>
      </c>
      <c r="C38" s="112" t="s">
        <v>16</v>
      </c>
      <c r="D38" s="91"/>
      <c r="E38" s="9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89"/>
      <c r="U38" s="88"/>
      <c r="V38" s="91">
        <v>10</v>
      </c>
      <c r="W38" s="90">
        <v>10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>
        <v>30</v>
      </c>
      <c r="AJ38" s="30">
        <f>SUM(V38:AH38)</f>
        <v>20</v>
      </c>
      <c r="AK38" s="30">
        <f>SUM(V38:AI38)</f>
        <v>50</v>
      </c>
      <c r="AL38" s="89" t="s">
        <v>11</v>
      </c>
      <c r="AM38" s="88">
        <f>TRUNC(AK38/25)</f>
        <v>2</v>
      </c>
      <c r="AN38" s="8">
        <f t="shared" ref="AN38:AN55" si="12">S38+AK38</f>
        <v>50</v>
      </c>
      <c r="AO38" s="8">
        <f t="shared" ref="AO38:AO55" si="13">U38+AM38</f>
        <v>2</v>
      </c>
    </row>
    <row r="39" spans="1:48" ht="15" customHeight="1">
      <c r="A39" s="15">
        <v>2</v>
      </c>
      <c r="B39" s="36" t="s">
        <v>13</v>
      </c>
      <c r="C39" s="111" t="s">
        <v>124</v>
      </c>
      <c r="D39" s="13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>SUM(D39:P39)</f>
        <v>0</v>
      </c>
      <c r="S39" s="11">
        <f>SUM(D39:Q39)</f>
        <v>0</v>
      </c>
      <c r="T39" s="21"/>
      <c r="U39" s="9">
        <f>TRUNC(S39/25)</f>
        <v>0</v>
      </c>
      <c r="V39" s="13">
        <v>30</v>
      </c>
      <c r="W39" s="12"/>
      <c r="X39" s="12"/>
      <c r="Y39" s="12"/>
      <c r="Z39" s="12"/>
      <c r="AA39" s="12"/>
      <c r="AB39" s="12"/>
      <c r="AC39" s="12"/>
      <c r="AD39" s="11"/>
      <c r="AE39" s="11"/>
      <c r="AF39" s="11"/>
      <c r="AG39" s="11"/>
      <c r="AH39" s="11"/>
      <c r="AI39" s="11">
        <v>45</v>
      </c>
      <c r="AJ39" s="11">
        <f>SUM(V39:AH39)</f>
        <v>30</v>
      </c>
      <c r="AK39" s="11">
        <f>SUM(V39:AI39)</f>
        <v>75</v>
      </c>
      <c r="AL39" s="10" t="s">
        <v>22</v>
      </c>
      <c r="AM39" s="9">
        <f>TRUNC(AK39/25)</f>
        <v>3</v>
      </c>
      <c r="AN39" s="8">
        <f t="shared" si="12"/>
        <v>75</v>
      </c>
      <c r="AO39" s="8">
        <f t="shared" si="13"/>
        <v>3</v>
      </c>
    </row>
    <row r="40" spans="1:48" ht="15" customHeight="1">
      <c r="A40" s="15">
        <v>3</v>
      </c>
      <c r="B40" s="36" t="s">
        <v>13</v>
      </c>
      <c r="C40" s="111" t="s">
        <v>123</v>
      </c>
      <c r="D40" s="13">
        <v>10</v>
      </c>
      <c r="E40" s="12"/>
      <c r="F40" s="11">
        <v>10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30</v>
      </c>
      <c r="R40" s="11">
        <f>SUM(D40:P40)</f>
        <v>20</v>
      </c>
      <c r="S40" s="11">
        <f>SUM(D40:Q40)</f>
        <v>50</v>
      </c>
      <c r="T40" s="10" t="s">
        <v>11</v>
      </c>
      <c r="U40" s="9">
        <f>TRUNC(S40/25)</f>
        <v>2</v>
      </c>
      <c r="V40" s="13"/>
      <c r="W40" s="12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9"/>
      <c r="AN40" s="8">
        <f t="shared" si="12"/>
        <v>50</v>
      </c>
      <c r="AO40" s="8">
        <f t="shared" si="13"/>
        <v>2</v>
      </c>
    </row>
    <row r="41" spans="1:48" ht="15" customHeight="1">
      <c r="A41" s="15">
        <v>4</v>
      </c>
      <c r="B41" s="36" t="s">
        <v>13</v>
      </c>
      <c r="C41" s="111" t="s">
        <v>107</v>
      </c>
      <c r="D41" s="13">
        <v>10</v>
      </c>
      <c r="E41" s="12"/>
      <c r="F41" s="11">
        <v>10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v>30</v>
      </c>
      <c r="R41" s="11">
        <f>SUM(D41:P41)</f>
        <v>20</v>
      </c>
      <c r="S41" s="11">
        <f>SUM(D41:Q41)</f>
        <v>50</v>
      </c>
      <c r="T41" s="21" t="s">
        <v>22</v>
      </c>
      <c r="U41" s="9">
        <f>TRUNC(S41/25)</f>
        <v>2</v>
      </c>
      <c r="V41" s="13"/>
      <c r="W41" s="12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9"/>
      <c r="AN41" s="8">
        <f t="shared" si="12"/>
        <v>50</v>
      </c>
      <c r="AO41" s="8">
        <f t="shared" si="13"/>
        <v>2</v>
      </c>
    </row>
    <row r="42" spans="1:48" ht="15" customHeight="1">
      <c r="A42" s="15">
        <v>5</v>
      </c>
      <c r="B42" s="36" t="s">
        <v>13</v>
      </c>
      <c r="C42" s="111" t="s">
        <v>111</v>
      </c>
      <c r="D42" s="13"/>
      <c r="E42" s="12"/>
      <c r="F42" s="11">
        <v>15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10</v>
      </c>
      <c r="R42" s="11">
        <f>SUM(D42:P42)</f>
        <v>15</v>
      </c>
      <c r="S42" s="11">
        <f>SUM(D42:Q42)</f>
        <v>25</v>
      </c>
      <c r="T42" s="21" t="s">
        <v>11</v>
      </c>
      <c r="U42" s="9">
        <f>TRUNC(S42/25)</f>
        <v>1</v>
      </c>
      <c r="V42" s="13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11">
        <f t="shared" ref="AJ42:AJ47" si="14">SUM(V42:AH42)</f>
        <v>0</v>
      </c>
      <c r="AK42" s="11">
        <f t="shared" ref="AK42:AK47" si="15">SUM(V42:AI42)</f>
        <v>0</v>
      </c>
      <c r="AL42" s="10"/>
      <c r="AM42" s="9">
        <f t="shared" ref="AM42:AM47" si="16">TRUNC(AK42/25)</f>
        <v>0</v>
      </c>
      <c r="AN42" s="8">
        <f t="shared" si="12"/>
        <v>25</v>
      </c>
      <c r="AO42" s="8">
        <f t="shared" si="13"/>
        <v>1</v>
      </c>
    </row>
    <row r="43" spans="1:48" ht="15" customHeight="1">
      <c r="A43" s="15">
        <v>6</v>
      </c>
      <c r="B43" s="36" t="s">
        <v>13</v>
      </c>
      <c r="C43" s="111" t="s">
        <v>110</v>
      </c>
      <c r="D43" s="13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f>SUM(D43:P43)</f>
        <v>0</v>
      </c>
      <c r="S43" s="11">
        <f>SUM(D43:Q43)</f>
        <v>0</v>
      </c>
      <c r="T43" s="10"/>
      <c r="U43" s="9">
        <f>TRUNC(S43/25)</f>
        <v>0</v>
      </c>
      <c r="V43" s="13"/>
      <c r="W43" s="12"/>
      <c r="X43" s="12">
        <v>15</v>
      </c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>
        <v>10</v>
      </c>
      <c r="AJ43" s="11">
        <f t="shared" si="14"/>
        <v>15</v>
      </c>
      <c r="AK43" s="11">
        <f t="shared" si="15"/>
        <v>25</v>
      </c>
      <c r="AL43" s="10" t="s">
        <v>11</v>
      </c>
      <c r="AM43" s="9">
        <f t="shared" si="16"/>
        <v>1</v>
      </c>
      <c r="AN43" s="8">
        <f t="shared" si="12"/>
        <v>25</v>
      </c>
      <c r="AO43" s="8">
        <f t="shared" si="13"/>
        <v>1</v>
      </c>
    </row>
    <row r="44" spans="1:48" ht="15" customHeight="1">
      <c r="A44" s="15">
        <v>7</v>
      </c>
      <c r="B44" s="36" t="s">
        <v>13</v>
      </c>
      <c r="C44" s="111" t="s">
        <v>122</v>
      </c>
      <c r="D44" s="13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21"/>
      <c r="U44" s="9"/>
      <c r="V44" s="13">
        <v>5</v>
      </c>
      <c r="W44" s="12"/>
      <c r="X44" s="11">
        <v>20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>
        <v>5</v>
      </c>
      <c r="AJ44" s="11">
        <f t="shared" si="14"/>
        <v>25</v>
      </c>
      <c r="AK44" s="11">
        <f t="shared" si="15"/>
        <v>30</v>
      </c>
      <c r="AL44" s="21" t="s">
        <v>11</v>
      </c>
      <c r="AM44" s="9">
        <f t="shared" si="16"/>
        <v>1</v>
      </c>
      <c r="AN44" s="8">
        <f t="shared" si="12"/>
        <v>30</v>
      </c>
      <c r="AO44" s="8">
        <f t="shared" si="13"/>
        <v>1</v>
      </c>
    </row>
    <row r="45" spans="1:48" ht="15" customHeight="1">
      <c r="A45" s="15">
        <v>8</v>
      </c>
      <c r="B45" s="36" t="s">
        <v>13</v>
      </c>
      <c r="C45" s="111" t="s">
        <v>117</v>
      </c>
      <c r="D45" s="13"/>
      <c r="E45" s="1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9"/>
      <c r="V45" s="13">
        <v>5</v>
      </c>
      <c r="W45" s="12"/>
      <c r="X45" s="11">
        <v>30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>
        <v>15</v>
      </c>
      <c r="AJ45" s="11">
        <f t="shared" si="14"/>
        <v>35</v>
      </c>
      <c r="AK45" s="11">
        <f t="shared" si="15"/>
        <v>50</v>
      </c>
      <c r="AL45" s="10" t="s">
        <v>11</v>
      </c>
      <c r="AM45" s="9">
        <f t="shared" si="16"/>
        <v>2</v>
      </c>
      <c r="AN45" s="8">
        <f t="shared" si="12"/>
        <v>50</v>
      </c>
      <c r="AO45" s="8">
        <f t="shared" si="13"/>
        <v>2</v>
      </c>
    </row>
    <row r="46" spans="1:48">
      <c r="A46" s="15">
        <v>9</v>
      </c>
      <c r="B46" s="36" t="s">
        <v>13</v>
      </c>
      <c r="C46" s="111" t="s">
        <v>116</v>
      </c>
      <c r="D46" s="13">
        <v>10</v>
      </c>
      <c r="E46" s="12"/>
      <c r="F46" s="11">
        <v>30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10</v>
      </c>
      <c r="R46" s="11">
        <f t="shared" ref="R46:R51" si="17">SUM(D46:P46)</f>
        <v>40</v>
      </c>
      <c r="S46" s="11">
        <f t="shared" ref="S46:S51" si="18">SUM(D46:Q46)</f>
        <v>50</v>
      </c>
      <c r="T46" s="21" t="s">
        <v>11</v>
      </c>
      <c r="U46" s="9">
        <f t="shared" ref="U46:U51" si="19">TRUNC(S46/25)</f>
        <v>2</v>
      </c>
      <c r="V46" s="13"/>
      <c r="W46" s="12"/>
      <c r="X46" s="12"/>
      <c r="Y46" s="12"/>
      <c r="Z46" s="12"/>
      <c r="AA46" s="12"/>
      <c r="AB46" s="12"/>
      <c r="AC46" s="12"/>
      <c r="AD46" s="11"/>
      <c r="AE46" s="11"/>
      <c r="AF46" s="11"/>
      <c r="AG46" s="11"/>
      <c r="AH46" s="11"/>
      <c r="AI46" s="11"/>
      <c r="AJ46" s="11">
        <f t="shared" si="14"/>
        <v>0</v>
      </c>
      <c r="AK46" s="11">
        <f t="shared" si="15"/>
        <v>0</v>
      </c>
      <c r="AL46" s="10"/>
      <c r="AM46" s="9">
        <f t="shared" si="16"/>
        <v>0</v>
      </c>
      <c r="AN46" s="8">
        <f t="shared" si="12"/>
        <v>50</v>
      </c>
      <c r="AO46" s="8">
        <f t="shared" si="13"/>
        <v>2</v>
      </c>
    </row>
    <row r="47" spans="1:48" ht="15" customHeight="1">
      <c r="A47" s="15">
        <v>10</v>
      </c>
      <c r="B47" s="36" t="s">
        <v>13</v>
      </c>
      <c r="C47" s="111" t="s">
        <v>106</v>
      </c>
      <c r="D47" s="13"/>
      <c r="E47" s="12"/>
      <c r="F47" s="11">
        <v>30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5</v>
      </c>
      <c r="R47" s="11">
        <f t="shared" si="17"/>
        <v>30</v>
      </c>
      <c r="S47" s="11">
        <f t="shared" si="18"/>
        <v>35</v>
      </c>
      <c r="T47" s="10" t="s">
        <v>11</v>
      </c>
      <c r="U47" s="9">
        <f t="shared" si="19"/>
        <v>1</v>
      </c>
      <c r="V47" s="13"/>
      <c r="W47" s="12"/>
      <c r="X47" s="12"/>
      <c r="Y47" s="12"/>
      <c r="Z47" s="12"/>
      <c r="AA47" s="12"/>
      <c r="AB47" s="12"/>
      <c r="AC47" s="12"/>
      <c r="AD47" s="11"/>
      <c r="AE47" s="11"/>
      <c r="AF47" s="11"/>
      <c r="AG47" s="11"/>
      <c r="AH47" s="11"/>
      <c r="AI47" s="11"/>
      <c r="AJ47" s="11">
        <f t="shared" si="14"/>
        <v>0</v>
      </c>
      <c r="AK47" s="11">
        <f t="shared" si="15"/>
        <v>0</v>
      </c>
      <c r="AL47" s="10"/>
      <c r="AM47" s="9">
        <f t="shared" si="16"/>
        <v>0</v>
      </c>
      <c r="AN47" s="8">
        <f t="shared" si="12"/>
        <v>35</v>
      </c>
      <c r="AO47" s="8">
        <f t="shared" si="13"/>
        <v>1</v>
      </c>
    </row>
    <row r="48" spans="1:48" ht="15" customHeight="1">
      <c r="A48" s="15">
        <v>11</v>
      </c>
      <c r="B48" s="36" t="s">
        <v>13</v>
      </c>
      <c r="C48" s="111" t="s">
        <v>109</v>
      </c>
      <c r="D48" s="13">
        <v>5</v>
      </c>
      <c r="E48" s="12"/>
      <c r="F48" s="12">
        <v>15</v>
      </c>
      <c r="G48" s="12"/>
      <c r="H48" s="12"/>
      <c r="I48" s="12"/>
      <c r="J48" s="12"/>
      <c r="K48" s="12"/>
      <c r="L48" s="11"/>
      <c r="M48" s="11"/>
      <c r="N48" s="11"/>
      <c r="O48" s="11"/>
      <c r="P48" s="11"/>
      <c r="Q48" s="11">
        <v>5</v>
      </c>
      <c r="R48" s="11">
        <f t="shared" si="17"/>
        <v>20</v>
      </c>
      <c r="S48" s="11">
        <f t="shared" si="18"/>
        <v>25</v>
      </c>
      <c r="T48" s="10" t="s">
        <v>11</v>
      </c>
      <c r="U48" s="9">
        <f t="shared" si="19"/>
        <v>1</v>
      </c>
      <c r="V48" s="13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11"/>
      <c r="AK48" s="11"/>
      <c r="AL48" s="10"/>
      <c r="AM48" s="9"/>
      <c r="AN48" s="8">
        <f t="shared" si="12"/>
        <v>25</v>
      </c>
      <c r="AO48" s="8">
        <f t="shared" si="13"/>
        <v>1</v>
      </c>
    </row>
    <row r="49" spans="1:41" ht="15" customHeight="1">
      <c r="A49" s="15">
        <v>12</v>
      </c>
      <c r="B49" s="36" t="s">
        <v>13</v>
      </c>
      <c r="C49" s="111" t="s">
        <v>112</v>
      </c>
      <c r="D49" s="13">
        <v>20</v>
      </c>
      <c r="E49" s="12"/>
      <c r="F49" s="11">
        <v>30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10</v>
      </c>
      <c r="R49" s="11">
        <f t="shared" si="17"/>
        <v>50</v>
      </c>
      <c r="S49" s="11">
        <f t="shared" si="18"/>
        <v>60</v>
      </c>
      <c r="T49" s="21" t="s">
        <v>11</v>
      </c>
      <c r="U49" s="9">
        <f t="shared" si="19"/>
        <v>2</v>
      </c>
      <c r="V49" s="13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11">
        <f t="shared" ref="AJ49:AJ55" si="20">SUM(V49:AH49)</f>
        <v>0</v>
      </c>
      <c r="AK49" s="11">
        <f t="shared" ref="AK49:AK55" si="21">SUM(V49:AI49)</f>
        <v>0</v>
      </c>
      <c r="AL49" s="10"/>
      <c r="AM49" s="9">
        <f t="shared" ref="AM49:AM54" si="22">TRUNC(AK49/25)</f>
        <v>0</v>
      </c>
      <c r="AN49" s="8">
        <f t="shared" si="12"/>
        <v>60</v>
      </c>
      <c r="AO49" s="8">
        <f t="shared" si="13"/>
        <v>2</v>
      </c>
    </row>
    <row r="50" spans="1:41" ht="15" customHeight="1">
      <c r="A50" s="15">
        <v>13</v>
      </c>
      <c r="B50" s="36" t="s">
        <v>13</v>
      </c>
      <c r="C50" s="111" t="s">
        <v>121</v>
      </c>
      <c r="D50" s="13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>
        <f t="shared" si="17"/>
        <v>0</v>
      </c>
      <c r="S50" s="11">
        <f t="shared" si="18"/>
        <v>0</v>
      </c>
      <c r="T50" s="21"/>
      <c r="U50" s="9">
        <f t="shared" si="19"/>
        <v>0</v>
      </c>
      <c r="V50" s="13">
        <v>5</v>
      </c>
      <c r="W50" s="12"/>
      <c r="X50" s="12">
        <v>15</v>
      </c>
      <c r="Y50" s="12"/>
      <c r="Z50" s="12"/>
      <c r="AA50" s="12"/>
      <c r="AB50" s="12"/>
      <c r="AC50" s="12"/>
      <c r="AD50" s="11"/>
      <c r="AE50" s="11"/>
      <c r="AF50" s="11"/>
      <c r="AG50" s="11"/>
      <c r="AH50" s="11"/>
      <c r="AI50" s="11">
        <v>30</v>
      </c>
      <c r="AJ50" s="11">
        <f t="shared" si="20"/>
        <v>20</v>
      </c>
      <c r="AK50" s="11">
        <f t="shared" si="21"/>
        <v>50</v>
      </c>
      <c r="AL50" s="10" t="s">
        <v>11</v>
      </c>
      <c r="AM50" s="9">
        <f t="shared" si="22"/>
        <v>2</v>
      </c>
      <c r="AN50" s="8">
        <f t="shared" si="12"/>
        <v>50</v>
      </c>
      <c r="AO50" s="8">
        <f t="shared" si="13"/>
        <v>2</v>
      </c>
    </row>
    <row r="51" spans="1:41" ht="15" customHeight="1">
      <c r="A51" s="15">
        <v>14</v>
      </c>
      <c r="B51" s="36" t="s">
        <v>13</v>
      </c>
      <c r="C51" s="111" t="s">
        <v>120</v>
      </c>
      <c r="D51" s="13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f t="shared" si="17"/>
        <v>0</v>
      </c>
      <c r="S51" s="11">
        <f t="shared" si="18"/>
        <v>0</v>
      </c>
      <c r="T51" s="21"/>
      <c r="U51" s="9">
        <f t="shared" si="19"/>
        <v>0</v>
      </c>
      <c r="V51" s="13">
        <v>5</v>
      </c>
      <c r="W51" s="12"/>
      <c r="X51" s="12">
        <v>10</v>
      </c>
      <c r="Y51" s="12"/>
      <c r="Z51" s="12"/>
      <c r="AA51" s="12"/>
      <c r="AB51" s="12"/>
      <c r="AC51" s="12"/>
      <c r="AD51" s="11"/>
      <c r="AE51" s="11"/>
      <c r="AF51" s="11"/>
      <c r="AG51" s="11"/>
      <c r="AH51" s="11"/>
      <c r="AI51" s="11">
        <v>10</v>
      </c>
      <c r="AJ51" s="11">
        <f t="shared" si="20"/>
        <v>15</v>
      </c>
      <c r="AK51" s="11">
        <f t="shared" si="21"/>
        <v>25</v>
      </c>
      <c r="AL51" s="10" t="s">
        <v>11</v>
      </c>
      <c r="AM51" s="9">
        <f t="shared" si="22"/>
        <v>1</v>
      </c>
      <c r="AN51" s="8">
        <f t="shared" si="12"/>
        <v>25</v>
      </c>
      <c r="AO51" s="8">
        <f t="shared" si="13"/>
        <v>1</v>
      </c>
    </row>
    <row r="52" spans="1:41" ht="15" customHeight="1">
      <c r="A52" s="15">
        <v>15</v>
      </c>
      <c r="B52" s="36" t="s">
        <v>13</v>
      </c>
      <c r="C52" s="111" t="s">
        <v>113</v>
      </c>
      <c r="D52" s="13"/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9"/>
      <c r="V52" s="13">
        <v>5</v>
      </c>
      <c r="W52" s="12"/>
      <c r="X52" s="11">
        <v>15</v>
      </c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>
        <v>5</v>
      </c>
      <c r="AJ52" s="11">
        <f t="shared" si="20"/>
        <v>20</v>
      </c>
      <c r="AK52" s="11">
        <f t="shared" si="21"/>
        <v>25</v>
      </c>
      <c r="AL52" s="10" t="s">
        <v>11</v>
      </c>
      <c r="AM52" s="9">
        <f t="shared" si="22"/>
        <v>1</v>
      </c>
      <c r="AN52" s="8">
        <f t="shared" si="12"/>
        <v>25</v>
      </c>
      <c r="AO52" s="8">
        <f t="shared" si="13"/>
        <v>1</v>
      </c>
    </row>
    <row r="53" spans="1:41" ht="15" customHeight="1">
      <c r="A53" s="15">
        <v>16</v>
      </c>
      <c r="B53" s="36" t="s">
        <v>13</v>
      </c>
      <c r="C53" s="111" t="s">
        <v>119</v>
      </c>
      <c r="D53" s="13">
        <v>5</v>
      </c>
      <c r="E53" s="12"/>
      <c r="F53" s="11">
        <v>15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5</v>
      </c>
      <c r="R53" s="11">
        <f>SUM(D53:P53)</f>
        <v>20</v>
      </c>
      <c r="S53" s="11">
        <f>SUM(D53:Q53)</f>
        <v>25</v>
      </c>
      <c r="T53" s="21" t="s">
        <v>11</v>
      </c>
      <c r="U53" s="9">
        <f>TRUNC(S53/25)</f>
        <v>1</v>
      </c>
      <c r="V53" s="13"/>
      <c r="W53" s="12"/>
      <c r="X53" s="12"/>
      <c r="Y53" s="12"/>
      <c r="Z53" s="12"/>
      <c r="AA53" s="12"/>
      <c r="AB53" s="12"/>
      <c r="AC53" s="12"/>
      <c r="AD53" s="11"/>
      <c r="AE53" s="11"/>
      <c r="AF53" s="11"/>
      <c r="AG53" s="11"/>
      <c r="AH53" s="11"/>
      <c r="AI53" s="11"/>
      <c r="AJ53" s="11">
        <f t="shared" si="20"/>
        <v>0</v>
      </c>
      <c r="AK53" s="11">
        <f t="shared" si="21"/>
        <v>0</v>
      </c>
      <c r="AL53" s="10"/>
      <c r="AM53" s="9">
        <f t="shared" si="22"/>
        <v>0</v>
      </c>
      <c r="AN53" s="8">
        <f t="shared" si="12"/>
        <v>25</v>
      </c>
      <c r="AO53" s="8">
        <f t="shared" si="13"/>
        <v>1</v>
      </c>
    </row>
    <row r="54" spans="1:41" ht="15" customHeight="1">
      <c r="A54" s="15">
        <v>17</v>
      </c>
      <c r="B54" s="36" t="s">
        <v>13</v>
      </c>
      <c r="C54" s="111" t="s">
        <v>105</v>
      </c>
      <c r="D54" s="13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>
        <v>15</v>
      </c>
      <c r="P54" s="11"/>
      <c r="Q54" s="11"/>
      <c r="R54" s="11">
        <f>SUM(D54:P54)</f>
        <v>15</v>
      </c>
      <c r="S54" s="11">
        <f>SUM(D54:Q54)</f>
        <v>15</v>
      </c>
      <c r="T54" s="21" t="s">
        <v>11</v>
      </c>
      <c r="U54" s="19">
        <v>0.5</v>
      </c>
      <c r="V54" s="13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11">
        <f t="shared" si="20"/>
        <v>0</v>
      </c>
      <c r="AK54" s="11">
        <f t="shared" si="21"/>
        <v>0</v>
      </c>
      <c r="AL54" s="10"/>
      <c r="AM54" s="9">
        <f t="shared" si="22"/>
        <v>0</v>
      </c>
      <c r="AN54" s="8">
        <f t="shared" si="12"/>
        <v>15</v>
      </c>
      <c r="AO54" s="18">
        <f t="shared" si="13"/>
        <v>0.5</v>
      </c>
    </row>
    <row r="55" spans="1:41" ht="15" customHeight="1" thickBot="1">
      <c r="A55" s="17">
        <v>18</v>
      </c>
      <c r="B55" s="32" t="s">
        <v>13</v>
      </c>
      <c r="C55" s="114" t="s">
        <v>104</v>
      </c>
      <c r="D55" s="87"/>
      <c r="E55" s="86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>
        <f>SUM(D55:P55)</f>
        <v>0</v>
      </c>
      <c r="S55" s="85">
        <f>SUM(D55:Q55)</f>
        <v>0</v>
      </c>
      <c r="T55" s="84"/>
      <c r="U55" s="83">
        <f>TRUNC(S55/25)</f>
        <v>0</v>
      </c>
      <c r="V55" s="87"/>
      <c r="W55" s="86"/>
      <c r="X55" s="86"/>
      <c r="Y55" s="86"/>
      <c r="Z55" s="86"/>
      <c r="AA55" s="86"/>
      <c r="AB55" s="86"/>
      <c r="AC55" s="86"/>
      <c r="AD55" s="85"/>
      <c r="AE55" s="85"/>
      <c r="AF55" s="85"/>
      <c r="AG55" s="85">
        <v>15</v>
      </c>
      <c r="AH55" s="85"/>
      <c r="AI55" s="85"/>
      <c r="AJ55" s="85">
        <f t="shared" si="20"/>
        <v>15</v>
      </c>
      <c r="AK55" s="85">
        <f t="shared" si="21"/>
        <v>15</v>
      </c>
      <c r="AL55" s="84" t="s">
        <v>11</v>
      </c>
      <c r="AM55" s="113">
        <v>0.5</v>
      </c>
      <c r="AN55" s="8">
        <f t="shared" si="12"/>
        <v>15</v>
      </c>
      <c r="AO55" s="18">
        <f t="shared" si="13"/>
        <v>0.5</v>
      </c>
    </row>
    <row r="56" spans="1:41" ht="15" customHeight="1" thickBot="1">
      <c r="A56" s="132" t="s">
        <v>10</v>
      </c>
      <c r="B56" s="133"/>
      <c r="C56" s="134"/>
      <c r="D56" s="7">
        <f t="shared" ref="D56:S56" si="23">SUM(D38:D55)</f>
        <v>60</v>
      </c>
      <c r="E56" s="7">
        <f t="shared" si="23"/>
        <v>0</v>
      </c>
      <c r="F56" s="7">
        <f t="shared" si="23"/>
        <v>155</v>
      </c>
      <c r="G56" s="7">
        <f t="shared" si="23"/>
        <v>0</v>
      </c>
      <c r="H56" s="7">
        <f t="shared" si="23"/>
        <v>0</v>
      </c>
      <c r="I56" s="7">
        <f t="shared" si="23"/>
        <v>0</v>
      </c>
      <c r="J56" s="7">
        <f t="shared" si="23"/>
        <v>0</v>
      </c>
      <c r="K56" s="7">
        <f t="shared" si="23"/>
        <v>0</v>
      </c>
      <c r="L56" s="7">
        <f t="shared" si="23"/>
        <v>0</v>
      </c>
      <c r="M56" s="7">
        <f t="shared" si="23"/>
        <v>0</v>
      </c>
      <c r="N56" s="7">
        <f t="shared" si="23"/>
        <v>0</v>
      </c>
      <c r="O56" s="7">
        <f t="shared" si="23"/>
        <v>15</v>
      </c>
      <c r="P56" s="7">
        <f t="shared" si="23"/>
        <v>0</v>
      </c>
      <c r="Q56" s="7">
        <f t="shared" si="23"/>
        <v>105</v>
      </c>
      <c r="R56" s="7">
        <f t="shared" si="23"/>
        <v>230</v>
      </c>
      <c r="S56" s="7">
        <f t="shared" si="23"/>
        <v>335</v>
      </c>
      <c r="T56" s="7" t="s">
        <v>5</v>
      </c>
      <c r="U56" s="6">
        <f t="shared" ref="U56:AK56" si="24">SUM(U38:U55)</f>
        <v>12.5</v>
      </c>
      <c r="V56" s="7">
        <f t="shared" si="24"/>
        <v>65</v>
      </c>
      <c r="W56" s="7">
        <f t="shared" si="24"/>
        <v>10</v>
      </c>
      <c r="X56" s="7">
        <f t="shared" si="24"/>
        <v>105</v>
      </c>
      <c r="Y56" s="7">
        <f t="shared" si="24"/>
        <v>0</v>
      </c>
      <c r="Z56" s="7">
        <f t="shared" si="24"/>
        <v>0</v>
      </c>
      <c r="AA56" s="7">
        <f t="shared" si="24"/>
        <v>0</v>
      </c>
      <c r="AB56" s="7">
        <f t="shared" si="24"/>
        <v>0</v>
      </c>
      <c r="AC56" s="7">
        <f t="shared" si="24"/>
        <v>0</v>
      </c>
      <c r="AD56" s="7">
        <f t="shared" si="24"/>
        <v>0</v>
      </c>
      <c r="AE56" s="7">
        <f t="shared" si="24"/>
        <v>0</v>
      </c>
      <c r="AF56" s="7">
        <f t="shared" si="24"/>
        <v>0</v>
      </c>
      <c r="AG56" s="7">
        <f t="shared" si="24"/>
        <v>15</v>
      </c>
      <c r="AH56" s="7">
        <f t="shared" si="24"/>
        <v>0</v>
      </c>
      <c r="AI56" s="7">
        <f t="shared" si="24"/>
        <v>150</v>
      </c>
      <c r="AJ56" s="7">
        <f t="shared" si="24"/>
        <v>195</v>
      </c>
      <c r="AK56" s="7">
        <f t="shared" si="24"/>
        <v>345</v>
      </c>
      <c r="AL56" s="7" t="s">
        <v>5</v>
      </c>
      <c r="AM56" s="6">
        <f>SUM(AM38:AM55)</f>
        <v>13.5</v>
      </c>
      <c r="AN56" s="7">
        <f>SUM(AN38:AN55)</f>
        <v>680</v>
      </c>
      <c r="AO56" s="6">
        <f>SUM(AO38:AO55)</f>
        <v>26</v>
      </c>
    </row>
    <row r="57" spans="1:41" ht="15" customHeight="1" thickBot="1">
      <c r="A57" s="135" t="s">
        <v>20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7"/>
    </row>
    <row r="58" spans="1:41" ht="15" customHeight="1">
      <c r="A58" s="23">
        <v>1</v>
      </c>
      <c r="B58" s="46" t="s">
        <v>13</v>
      </c>
      <c r="C58" s="112" t="s">
        <v>118</v>
      </c>
      <c r="D58" s="91"/>
      <c r="E58" s="9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4"/>
      <c r="U58" s="88"/>
      <c r="V58" s="91">
        <v>30</v>
      </c>
      <c r="W58" s="9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>
        <v>45</v>
      </c>
      <c r="AJ58" s="30">
        <f t="shared" ref="AJ58:AJ68" si="25">SUM(V58:AH58)</f>
        <v>30</v>
      </c>
      <c r="AK58" s="30">
        <f t="shared" ref="AK58:AK68" si="26">SUM(V58:AI58)</f>
        <v>75</v>
      </c>
      <c r="AL58" s="24" t="s">
        <v>22</v>
      </c>
      <c r="AM58" s="88">
        <f>TRUNC(AK58/25)</f>
        <v>3</v>
      </c>
      <c r="AN58" s="8">
        <f t="shared" ref="AN58:AN74" si="27">S58+AK58</f>
        <v>75</v>
      </c>
      <c r="AO58" s="8">
        <f t="shared" ref="AO58:AO74" si="28">U58+AM58</f>
        <v>3</v>
      </c>
    </row>
    <row r="59" spans="1:41" ht="15" customHeight="1">
      <c r="A59" s="15">
        <v>2</v>
      </c>
      <c r="B59" s="36" t="s">
        <v>13</v>
      </c>
      <c r="C59" s="111" t="s">
        <v>117</v>
      </c>
      <c r="D59" s="13"/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>
        <f>SUM(D59:P59)</f>
        <v>0</v>
      </c>
      <c r="S59" s="11">
        <f>SUM(D59:Q59)</f>
        <v>0</v>
      </c>
      <c r="T59" s="10"/>
      <c r="U59" s="9">
        <f>TRUNC(S59/25)</f>
        <v>0</v>
      </c>
      <c r="V59" s="13">
        <v>5</v>
      </c>
      <c r="W59" s="12"/>
      <c r="X59" s="12">
        <v>30</v>
      </c>
      <c r="Y59" s="12"/>
      <c r="Z59" s="12"/>
      <c r="AA59" s="12"/>
      <c r="AB59" s="12"/>
      <c r="AC59" s="12"/>
      <c r="AD59" s="11"/>
      <c r="AE59" s="11"/>
      <c r="AF59" s="11"/>
      <c r="AG59" s="11"/>
      <c r="AH59" s="11"/>
      <c r="AI59" s="11">
        <v>15</v>
      </c>
      <c r="AJ59" s="11">
        <f t="shared" si="25"/>
        <v>35</v>
      </c>
      <c r="AK59" s="11">
        <f t="shared" si="26"/>
        <v>50</v>
      </c>
      <c r="AL59" s="10" t="s">
        <v>11</v>
      </c>
      <c r="AM59" s="9">
        <f>TRUNC(AK59/25)</f>
        <v>2</v>
      </c>
      <c r="AN59" s="8">
        <f t="shared" si="27"/>
        <v>50</v>
      </c>
      <c r="AO59" s="8">
        <f t="shared" si="28"/>
        <v>2</v>
      </c>
    </row>
    <row r="60" spans="1:41">
      <c r="A60" s="15">
        <v>3</v>
      </c>
      <c r="B60" s="36" t="s">
        <v>13</v>
      </c>
      <c r="C60" s="111" t="s">
        <v>116</v>
      </c>
      <c r="D60" s="13">
        <v>10</v>
      </c>
      <c r="E60" s="12"/>
      <c r="F60" s="11">
        <v>30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10</v>
      </c>
      <c r="R60" s="11">
        <f>SUM(D60:P60)</f>
        <v>40</v>
      </c>
      <c r="S60" s="11">
        <f>SUM(D60:Q60)</f>
        <v>50</v>
      </c>
      <c r="T60" s="21" t="s">
        <v>11</v>
      </c>
      <c r="U60" s="9">
        <f>TRUNC(S60/25)</f>
        <v>2</v>
      </c>
      <c r="V60" s="13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11">
        <f t="shared" si="25"/>
        <v>0</v>
      </c>
      <c r="AK60" s="11">
        <f t="shared" si="26"/>
        <v>0</v>
      </c>
      <c r="AL60" s="10"/>
      <c r="AM60" s="9">
        <f>TRUNC(AK60/25)</f>
        <v>0</v>
      </c>
      <c r="AN60" s="8">
        <f t="shared" si="27"/>
        <v>50</v>
      </c>
      <c r="AO60" s="8">
        <f t="shared" si="28"/>
        <v>2</v>
      </c>
    </row>
    <row r="61" spans="1:41" ht="15" customHeight="1">
      <c r="A61" s="15">
        <v>4</v>
      </c>
      <c r="B61" s="36" t="s">
        <v>13</v>
      </c>
      <c r="C61" s="111" t="s">
        <v>21</v>
      </c>
      <c r="D61" s="13"/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9"/>
      <c r="V61" s="13"/>
      <c r="W61" s="12"/>
      <c r="X61" s="11">
        <v>15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>
        <v>20</v>
      </c>
      <c r="AJ61" s="11">
        <f t="shared" si="25"/>
        <v>15</v>
      </c>
      <c r="AK61" s="11">
        <f t="shared" si="26"/>
        <v>35</v>
      </c>
      <c r="AL61" s="10" t="s">
        <v>11</v>
      </c>
      <c r="AM61" s="19">
        <v>1.5</v>
      </c>
      <c r="AN61" s="8">
        <f t="shared" si="27"/>
        <v>35</v>
      </c>
      <c r="AO61" s="18">
        <f t="shared" si="28"/>
        <v>1.5</v>
      </c>
    </row>
    <row r="62" spans="1:41" ht="15" customHeight="1">
      <c r="A62" s="15">
        <v>5</v>
      </c>
      <c r="B62" s="36" t="s">
        <v>13</v>
      </c>
      <c r="C62" s="111" t="s">
        <v>115</v>
      </c>
      <c r="D62" s="13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21"/>
      <c r="U62" s="9"/>
      <c r="V62" s="13">
        <v>5</v>
      </c>
      <c r="W62" s="12"/>
      <c r="X62" s="11">
        <v>20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>
        <v>5</v>
      </c>
      <c r="AJ62" s="11">
        <f t="shared" si="25"/>
        <v>25</v>
      </c>
      <c r="AK62" s="11">
        <f t="shared" si="26"/>
        <v>30</v>
      </c>
      <c r="AL62" s="21" t="s">
        <v>11</v>
      </c>
      <c r="AM62" s="9">
        <f>TRUNC(AK62/25)</f>
        <v>1</v>
      </c>
      <c r="AN62" s="8">
        <f t="shared" si="27"/>
        <v>30</v>
      </c>
      <c r="AO62" s="8">
        <f t="shared" si="28"/>
        <v>1</v>
      </c>
    </row>
    <row r="63" spans="1:41" ht="15" customHeight="1">
      <c r="A63" s="15">
        <v>6</v>
      </c>
      <c r="B63" s="36" t="s">
        <v>13</v>
      </c>
      <c r="C63" s="111" t="s">
        <v>23</v>
      </c>
      <c r="D63" s="13"/>
      <c r="E63" s="12"/>
      <c r="F63" s="11">
        <v>30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v>45</v>
      </c>
      <c r="R63" s="11">
        <f>SUM(D63:P63)</f>
        <v>30</v>
      </c>
      <c r="S63" s="11">
        <f>SUM(D63:Q63)</f>
        <v>75</v>
      </c>
      <c r="T63" s="10" t="s">
        <v>22</v>
      </c>
      <c r="U63" s="9">
        <f>TRUNC(S63/25)</f>
        <v>3</v>
      </c>
      <c r="V63" s="13"/>
      <c r="W63" s="12"/>
      <c r="X63" s="12"/>
      <c r="Y63" s="12"/>
      <c r="Z63" s="12"/>
      <c r="AA63" s="12"/>
      <c r="AB63" s="12"/>
      <c r="AC63" s="12"/>
      <c r="AD63" s="11"/>
      <c r="AE63" s="11"/>
      <c r="AF63" s="11"/>
      <c r="AG63" s="11"/>
      <c r="AH63" s="11"/>
      <c r="AI63" s="11"/>
      <c r="AJ63" s="11">
        <f t="shared" si="25"/>
        <v>0</v>
      </c>
      <c r="AK63" s="11">
        <f t="shared" si="26"/>
        <v>0</v>
      </c>
      <c r="AL63" s="10"/>
      <c r="AM63" s="9">
        <f>TRUNC(AK63/25)</f>
        <v>0</v>
      </c>
      <c r="AN63" s="8">
        <f t="shared" si="27"/>
        <v>75</v>
      </c>
      <c r="AO63" s="18">
        <f t="shared" si="28"/>
        <v>3</v>
      </c>
    </row>
    <row r="64" spans="1:41" ht="15" customHeight="1">
      <c r="A64" s="15">
        <v>7</v>
      </c>
      <c r="B64" s="36" t="s">
        <v>13</v>
      </c>
      <c r="C64" s="111" t="s">
        <v>114</v>
      </c>
      <c r="D64" s="13"/>
      <c r="E64" s="1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9"/>
      <c r="V64" s="13">
        <v>5</v>
      </c>
      <c r="W64" s="12"/>
      <c r="X64" s="11">
        <v>25</v>
      </c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>
        <v>20</v>
      </c>
      <c r="AJ64" s="11">
        <f t="shared" si="25"/>
        <v>30</v>
      </c>
      <c r="AK64" s="11">
        <f t="shared" si="26"/>
        <v>50</v>
      </c>
      <c r="AL64" s="10" t="s">
        <v>11</v>
      </c>
      <c r="AM64" s="19">
        <v>1.5</v>
      </c>
      <c r="AN64" s="8">
        <f t="shared" si="27"/>
        <v>50</v>
      </c>
      <c r="AO64" s="18">
        <f t="shared" si="28"/>
        <v>1.5</v>
      </c>
    </row>
    <row r="65" spans="1:41" ht="15" customHeight="1">
      <c r="A65" s="15">
        <v>8</v>
      </c>
      <c r="B65" s="36" t="s">
        <v>13</v>
      </c>
      <c r="C65" s="111" t="s">
        <v>113</v>
      </c>
      <c r="D65" s="13"/>
      <c r="E65" s="1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9"/>
      <c r="V65" s="13">
        <v>5</v>
      </c>
      <c r="W65" s="12"/>
      <c r="X65" s="11">
        <v>15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>
        <v>5</v>
      </c>
      <c r="AJ65" s="11">
        <f t="shared" si="25"/>
        <v>20</v>
      </c>
      <c r="AK65" s="11">
        <f t="shared" si="26"/>
        <v>25</v>
      </c>
      <c r="AL65" s="10" t="s">
        <v>11</v>
      </c>
      <c r="AM65" s="9">
        <f>TRUNC(AK65/25)</f>
        <v>1</v>
      </c>
      <c r="AN65" s="8">
        <f t="shared" si="27"/>
        <v>25</v>
      </c>
      <c r="AO65" s="8">
        <f t="shared" si="28"/>
        <v>1</v>
      </c>
    </row>
    <row r="66" spans="1:41" ht="15" customHeight="1">
      <c r="A66" s="15">
        <v>9</v>
      </c>
      <c r="B66" s="36" t="s">
        <v>13</v>
      </c>
      <c r="C66" s="111" t="s">
        <v>112</v>
      </c>
      <c r="D66" s="13">
        <v>20</v>
      </c>
      <c r="E66" s="12"/>
      <c r="F66" s="11">
        <v>30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v>25</v>
      </c>
      <c r="R66" s="11">
        <f>SUM(D66:P66)</f>
        <v>50</v>
      </c>
      <c r="S66" s="11">
        <f>SUM(D66:Q66)</f>
        <v>75</v>
      </c>
      <c r="T66" s="10" t="s">
        <v>11</v>
      </c>
      <c r="U66" s="9">
        <f>TRUNC(S66/25)</f>
        <v>3</v>
      </c>
      <c r="V66" s="13"/>
      <c r="W66" s="12"/>
      <c r="X66" s="12"/>
      <c r="Y66" s="12"/>
      <c r="Z66" s="12"/>
      <c r="AA66" s="12"/>
      <c r="AB66" s="12"/>
      <c r="AC66" s="12"/>
      <c r="AD66" s="11"/>
      <c r="AE66" s="11"/>
      <c r="AF66" s="11"/>
      <c r="AG66" s="11"/>
      <c r="AH66" s="11"/>
      <c r="AI66" s="11"/>
      <c r="AJ66" s="11">
        <f t="shared" si="25"/>
        <v>0</v>
      </c>
      <c r="AK66" s="11">
        <f t="shared" si="26"/>
        <v>0</v>
      </c>
      <c r="AL66" s="10"/>
      <c r="AM66" s="9">
        <f>TRUNC(AK66/25)</f>
        <v>0</v>
      </c>
      <c r="AN66" s="8">
        <f t="shared" si="27"/>
        <v>75</v>
      </c>
      <c r="AO66" s="8">
        <f t="shared" si="28"/>
        <v>3</v>
      </c>
    </row>
    <row r="67" spans="1:41" ht="15" customHeight="1">
      <c r="A67" s="15">
        <v>10</v>
      </c>
      <c r="B67" s="36" t="s">
        <v>13</v>
      </c>
      <c r="C67" s="111" t="s">
        <v>111</v>
      </c>
      <c r="D67" s="13"/>
      <c r="E67" s="12"/>
      <c r="F67" s="11">
        <v>15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10</v>
      </c>
      <c r="R67" s="11">
        <f>SUM(D67:P67)</f>
        <v>15</v>
      </c>
      <c r="S67" s="11">
        <f>SUM(D67:Q67)</f>
        <v>25</v>
      </c>
      <c r="T67" s="10" t="s">
        <v>11</v>
      </c>
      <c r="U67" s="9">
        <f>TRUNC(S67/25)</f>
        <v>1</v>
      </c>
      <c r="V67" s="13"/>
      <c r="W67" s="12"/>
      <c r="X67" s="12"/>
      <c r="Y67" s="12"/>
      <c r="Z67" s="12"/>
      <c r="AA67" s="12"/>
      <c r="AB67" s="12"/>
      <c r="AC67" s="12"/>
      <c r="AD67" s="11"/>
      <c r="AE67" s="11"/>
      <c r="AF67" s="11"/>
      <c r="AG67" s="11"/>
      <c r="AH67" s="11"/>
      <c r="AI67" s="11"/>
      <c r="AJ67" s="11">
        <f t="shared" si="25"/>
        <v>0</v>
      </c>
      <c r="AK67" s="11">
        <f t="shared" si="26"/>
        <v>0</v>
      </c>
      <c r="AL67" s="10"/>
      <c r="AM67" s="9">
        <f>TRUNC(AK67/25)</f>
        <v>0</v>
      </c>
      <c r="AN67" s="8">
        <f t="shared" si="27"/>
        <v>25</v>
      </c>
      <c r="AO67" s="8">
        <f t="shared" si="28"/>
        <v>1</v>
      </c>
    </row>
    <row r="68" spans="1:41" ht="15" customHeight="1">
      <c r="A68" s="15">
        <v>11</v>
      </c>
      <c r="B68" s="36" t="s">
        <v>13</v>
      </c>
      <c r="C68" s="111" t="s">
        <v>110</v>
      </c>
      <c r="D68" s="13"/>
      <c r="E68" s="1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>
        <f>SUM(D68:P68)</f>
        <v>0</v>
      </c>
      <c r="S68" s="11">
        <f>SUM(D68:Q68)</f>
        <v>0</v>
      </c>
      <c r="T68" s="21"/>
      <c r="U68" s="9">
        <f>TRUNC(S68/25)</f>
        <v>0</v>
      </c>
      <c r="V68" s="13"/>
      <c r="W68" s="12"/>
      <c r="X68" s="12">
        <v>15</v>
      </c>
      <c r="Y68" s="12"/>
      <c r="Z68" s="12"/>
      <c r="AA68" s="12"/>
      <c r="AB68" s="12"/>
      <c r="AC68" s="12"/>
      <c r="AD68" s="11"/>
      <c r="AE68" s="11"/>
      <c r="AF68" s="11"/>
      <c r="AG68" s="11"/>
      <c r="AH68" s="11"/>
      <c r="AI68" s="11">
        <v>10</v>
      </c>
      <c r="AJ68" s="11">
        <f t="shared" si="25"/>
        <v>15</v>
      </c>
      <c r="AK68" s="11">
        <f t="shared" si="26"/>
        <v>25</v>
      </c>
      <c r="AL68" s="10" t="s">
        <v>11</v>
      </c>
      <c r="AM68" s="9">
        <f>TRUNC(AK68/25)</f>
        <v>1</v>
      </c>
      <c r="AN68" s="8">
        <f t="shared" si="27"/>
        <v>25</v>
      </c>
      <c r="AO68" s="8">
        <f t="shared" si="28"/>
        <v>1</v>
      </c>
    </row>
    <row r="69" spans="1:41" ht="15" customHeight="1">
      <c r="A69" s="15">
        <v>12</v>
      </c>
      <c r="B69" s="36" t="s">
        <v>13</v>
      </c>
      <c r="C69" s="111" t="s">
        <v>109</v>
      </c>
      <c r="D69" s="13">
        <v>5</v>
      </c>
      <c r="E69" s="12"/>
      <c r="F69" s="12">
        <v>15</v>
      </c>
      <c r="G69" s="12"/>
      <c r="H69" s="12"/>
      <c r="I69" s="12"/>
      <c r="J69" s="12"/>
      <c r="K69" s="12"/>
      <c r="L69" s="11"/>
      <c r="M69" s="11"/>
      <c r="N69" s="11"/>
      <c r="O69" s="11"/>
      <c r="P69" s="11"/>
      <c r="Q69" s="11">
        <v>5</v>
      </c>
      <c r="R69" s="11">
        <f>SUM(D69:P69)</f>
        <v>20</v>
      </c>
      <c r="S69" s="11">
        <f>SUM(D69:Q69)</f>
        <v>25</v>
      </c>
      <c r="T69" s="10" t="s">
        <v>11</v>
      </c>
      <c r="U69" s="9">
        <f>TRUNC(S69/25)</f>
        <v>1</v>
      </c>
      <c r="V69" s="13"/>
      <c r="W69" s="12"/>
      <c r="X69" s="12"/>
      <c r="Y69" s="12"/>
      <c r="Z69" s="12"/>
      <c r="AA69" s="12"/>
      <c r="AB69" s="12"/>
      <c r="AC69" s="12"/>
      <c r="AD69" s="11"/>
      <c r="AE69" s="11"/>
      <c r="AF69" s="11"/>
      <c r="AG69" s="11"/>
      <c r="AH69" s="11"/>
      <c r="AI69" s="11"/>
      <c r="AJ69" s="11"/>
      <c r="AK69" s="11"/>
      <c r="AL69" s="10"/>
      <c r="AM69" s="9"/>
      <c r="AN69" s="8">
        <f t="shared" si="27"/>
        <v>25</v>
      </c>
      <c r="AO69" s="8">
        <f t="shared" si="28"/>
        <v>1</v>
      </c>
    </row>
    <row r="70" spans="1:41" ht="15" customHeight="1">
      <c r="A70" s="15">
        <v>13</v>
      </c>
      <c r="B70" s="36" t="s">
        <v>13</v>
      </c>
      <c r="C70" s="111" t="s">
        <v>108</v>
      </c>
      <c r="D70" s="13"/>
      <c r="E70" s="1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9"/>
      <c r="V70" s="13"/>
      <c r="W70" s="12"/>
      <c r="X70" s="11">
        <v>15</v>
      </c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>
        <v>10</v>
      </c>
      <c r="AJ70" s="11">
        <f>SUM(V70:AH70)</f>
        <v>15</v>
      </c>
      <c r="AK70" s="11">
        <f>SUM(V70:AI70)</f>
        <v>25</v>
      </c>
      <c r="AL70" s="10" t="s">
        <v>11</v>
      </c>
      <c r="AM70" s="9">
        <f>TRUNC(AK70/25)</f>
        <v>1</v>
      </c>
      <c r="AN70" s="8">
        <f t="shared" si="27"/>
        <v>25</v>
      </c>
      <c r="AO70" s="8">
        <f t="shared" si="28"/>
        <v>1</v>
      </c>
    </row>
    <row r="71" spans="1:41" ht="15" customHeight="1">
      <c r="A71" s="15">
        <v>14</v>
      </c>
      <c r="B71" s="36" t="s">
        <v>13</v>
      </c>
      <c r="C71" s="111" t="s">
        <v>107</v>
      </c>
      <c r="D71" s="13">
        <v>10</v>
      </c>
      <c r="E71" s="12"/>
      <c r="F71" s="11">
        <v>10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>
        <v>30</v>
      </c>
      <c r="R71" s="11">
        <f>SUM(D71:P71)</f>
        <v>20</v>
      </c>
      <c r="S71" s="11">
        <f>SUM(D71:Q71)</f>
        <v>50</v>
      </c>
      <c r="T71" s="21" t="s">
        <v>22</v>
      </c>
      <c r="U71" s="9">
        <f>TRUNC(S71/25)</f>
        <v>2</v>
      </c>
      <c r="V71" s="13"/>
      <c r="W71" s="12"/>
      <c r="X71" s="12"/>
      <c r="Y71" s="12"/>
      <c r="Z71" s="12"/>
      <c r="AA71" s="12"/>
      <c r="AB71" s="12"/>
      <c r="AC71" s="12"/>
      <c r="AD71" s="11"/>
      <c r="AE71" s="11"/>
      <c r="AF71" s="11"/>
      <c r="AG71" s="11"/>
      <c r="AH71" s="11"/>
      <c r="AI71" s="11"/>
      <c r="AJ71" s="11">
        <f>SUM(V71:AH71)</f>
        <v>0</v>
      </c>
      <c r="AK71" s="11">
        <f>SUM(V71:AI71)</f>
        <v>0</v>
      </c>
      <c r="AL71" s="10"/>
      <c r="AM71" s="9">
        <f>TRUNC(AK71/25)</f>
        <v>0</v>
      </c>
      <c r="AN71" s="8">
        <f t="shared" si="27"/>
        <v>50</v>
      </c>
      <c r="AO71" s="8">
        <f t="shared" si="28"/>
        <v>2</v>
      </c>
    </row>
    <row r="72" spans="1:41" ht="15" customHeight="1">
      <c r="A72" s="15">
        <v>15</v>
      </c>
      <c r="B72" s="36" t="s">
        <v>13</v>
      </c>
      <c r="C72" s="111" t="s">
        <v>106</v>
      </c>
      <c r="D72" s="13"/>
      <c r="E72" s="12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9"/>
      <c r="V72" s="13"/>
      <c r="W72" s="12"/>
      <c r="X72" s="11">
        <v>30</v>
      </c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>
        <v>5</v>
      </c>
      <c r="AJ72" s="11">
        <f>SUM(V72:AH72)</f>
        <v>30</v>
      </c>
      <c r="AK72" s="11">
        <f>SUM(V72:AI72)</f>
        <v>35</v>
      </c>
      <c r="AL72" s="10" t="s">
        <v>11</v>
      </c>
      <c r="AM72" s="9">
        <f>TRUNC(AK72/25)</f>
        <v>1</v>
      </c>
      <c r="AN72" s="8">
        <f t="shared" si="27"/>
        <v>35</v>
      </c>
      <c r="AO72" s="8">
        <f t="shared" si="28"/>
        <v>1</v>
      </c>
    </row>
    <row r="73" spans="1:41" s="92" customFormat="1" ht="15" customHeight="1">
      <c r="A73" s="15">
        <v>16</v>
      </c>
      <c r="B73" s="110" t="s">
        <v>13</v>
      </c>
      <c r="C73" s="109" t="s">
        <v>105</v>
      </c>
      <c r="D73" s="107"/>
      <c r="E73" s="106"/>
      <c r="F73" s="105"/>
      <c r="G73" s="105"/>
      <c r="H73" s="105"/>
      <c r="I73" s="105"/>
      <c r="J73" s="105"/>
      <c r="K73" s="105"/>
      <c r="L73" s="105"/>
      <c r="M73" s="105"/>
      <c r="N73" s="105"/>
      <c r="O73" s="105">
        <v>15</v>
      </c>
      <c r="P73" s="105"/>
      <c r="Q73" s="105"/>
      <c r="R73" s="105">
        <f>SUM(D73:P73)</f>
        <v>15</v>
      </c>
      <c r="S73" s="105">
        <f>SUM(D73:Q73)</f>
        <v>15</v>
      </c>
      <c r="T73" s="104" t="s">
        <v>11</v>
      </c>
      <c r="U73" s="108">
        <v>0.5</v>
      </c>
      <c r="V73" s="107"/>
      <c r="W73" s="106"/>
      <c r="X73" s="106"/>
      <c r="Y73" s="106"/>
      <c r="Z73" s="106"/>
      <c r="AA73" s="106"/>
      <c r="AB73" s="106"/>
      <c r="AC73" s="106"/>
      <c r="AD73" s="105"/>
      <c r="AE73" s="105"/>
      <c r="AF73" s="105"/>
      <c r="AG73" s="105"/>
      <c r="AH73" s="105"/>
      <c r="AI73" s="105"/>
      <c r="AJ73" s="105">
        <v>0</v>
      </c>
      <c r="AK73" s="105">
        <v>0</v>
      </c>
      <c r="AL73" s="104"/>
      <c r="AM73" s="103">
        <v>0</v>
      </c>
      <c r="AN73" s="94">
        <f t="shared" si="27"/>
        <v>15</v>
      </c>
      <c r="AO73" s="93">
        <f t="shared" si="28"/>
        <v>0.5</v>
      </c>
    </row>
    <row r="74" spans="1:41" s="92" customFormat="1" ht="15" customHeight="1" thickBot="1">
      <c r="A74" s="17">
        <v>17</v>
      </c>
      <c r="B74" s="102" t="s">
        <v>13</v>
      </c>
      <c r="C74" s="101" t="s">
        <v>104</v>
      </c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>
        <f>SUM(D74:P74)</f>
        <v>0</v>
      </c>
      <c r="S74" s="97">
        <f>SUM(D74:Q74)</f>
        <v>0</v>
      </c>
      <c r="T74" s="96"/>
      <c r="U74" s="100">
        <f>TRUNC(S74/25)</f>
        <v>0</v>
      </c>
      <c r="V74" s="99"/>
      <c r="W74" s="98"/>
      <c r="X74" s="98"/>
      <c r="Y74" s="98"/>
      <c r="Z74" s="98"/>
      <c r="AA74" s="98"/>
      <c r="AB74" s="98"/>
      <c r="AC74" s="98"/>
      <c r="AD74" s="97"/>
      <c r="AE74" s="97"/>
      <c r="AF74" s="97"/>
      <c r="AG74" s="97">
        <v>15</v>
      </c>
      <c r="AH74" s="97"/>
      <c r="AI74" s="97"/>
      <c r="AJ74" s="97">
        <f>SUM(V74:AH74)</f>
        <v>15</v>
      </c>
      <c r="AK74" s="97">
        <f>SUM(V74:AI74)</f>
        <v>15</v>
      </c>
      <c r="AL74" s="96" t="s">
        <v>11</v>
      </c>
      <c r="AM74" s="95">
        <v>0.5</v>
      </c>
      <c r="AN74" s="94">
        <f t="shared" si="27"/>
        <v>15</v>
      </c>
      <c r="AO74" s="93">
        <f t="shared" si="28"/>
        <v>0.5</v>
      </c>
    </row>
    <row r="75" spans="1:41" ht="15" customHeight="1" thickBot="1">
      <c r="A75" s="132" t="s">
        <v>10</v>
      </c>
      <c r="B75" s="133"/>
      <c r="C75" s="134"/>
      <c r="D75" s="7">
        <f t="shared" ref="D75:S75" si="29">SUM(D58:D74)</f>
        <v>45</v>
      </c>
      <c r="E75" s="7">
        <f t="shared" si="29"/>
        <v>0</v>
      </c>
      <c r="F75" s="7">
        <f t="shared" si="29"/>
        <v>130</v>
      </c>
      <c r="G75" s="7">
        <f t="shared" si="29"/>
        <v>0</v>
      </c>
      <c r="H75" s="7">
        <f t="shared" si="29"/>
        <v>0</v>
      </c>
      <c r="I75" s="7">
        <f t="shared" si="29"/>
        <v>0</v>
      </c>
      <c r="J75" s="7">
        <f t="shared" si="29"/>
        <v>0</v>
      </c>
      <c r="K75" s="7">
        <f t="shared" si="29"/>
        <v>0</v>
      </c>
      <c r="L75" s="7">
        <f t="shared" si="29"/>
        <v>0</v>
      </c>
      <c r="M75" s="7">
        <f t="shared" si="29"/>
        <v>0</v>
      </c>
      <c r="N75" s="7">
        <f t="shared" si="29"/>
        <v>0</v>
      </c>
      <c r="O75" s="7">
        <f t="shared" si="29"/>
        <v>15</v>
      </c>
      <c r="P75" s="7">
        <f t="shared" si="29"/>
        <v>0</v>
      </c>
      <c r="Q75" s="7">
        <f t="shared" si="29"/>
        <v>125</v>
      </c>
      <c r="R75" s="7">
        <f t="shared" si="29"/>
        <v>190</v>
      </c>
      <c r="S75" s="7">
        <f t="shared" si="29"/>
        <v>315</v>
      </c>
      <c r="T75" s="7" t="s">
        <v>6</v>
      </c>
      <c r="U75" s="6">
        <f t="shared" ref="U75:AK75" si="30">SUM(U58:U74)</f>
        <v>12.5</v>
      </c>
      <c r="V75" s="7">
        <f t="shared" si="30"/>
        <v>50</v>
      </c>
      <c r="W75" s="7">
        <f t="shared" si="30"/>
        <v>0</v>
      </c>
      <c r="X75" s="7">
        <f t="shared" si="30"/>
        <v>165</v>
      </c>
      <c r="Y75" s="7">
        <f t="shared" si="30"/>
        <v>0</v>
      </c>
      <c r="Z75" s="7">
        <f t="shared" si="30"/>
        <v>0</v>
      </c>
      <c r="AA75" s="7">
        <f t="shared" si="30"/>
        <v>0</v>
      </c>
      <c r="AB75" s="7">
        <f t="shared" si="30"/>
        <v>0</v>
      </c>
      <c r="AC75" s="7">
        <f t="shared" si="30"/>
        <v>0</v>
      </c>
      <c r="AD75" s="7">
        <f t="shared" si="30"/>
        <v>0</v>
      </c>
      <c r="AE75" s="7">
        <f t="shared" si="30"/>
        <v>0</v>
      </c>
      <c r="AF75" s="7">
        <f t="shared" si="30"/>
        <v>0</v>
      </c>
      <c r="AG75" s="7">
        <f t="shared" si="30"/>
        <v>15</v>
      </c>
      <c r="AH75" s="7">
        <f t="shared" si="30"/>
        <v>0</v>
      </c>
      <c r="AI75" s="7">
        <f t="shared" si="30"/>
        <v>135</v>
      </c>
      <c r="AJ75" s="7">
        <f t="shared" si="30"/>
        <v>230</v>
      </c>
      <c r="AK75" s="7">
        <f t="shared" si="30"/>
        <v>365</v>
      </c>
      <c r="AL75" s="7" t="s">
        <v>5</v>
      </c>
      <c r="AM75" s="6">
        <f>SUM(AM58:AM74)</f>
        <v>13.5</v>
      </c>
      <c r="AN75" s="7">
        <f>SUM(AN58:AN74)</f>
        <v>680</v>
      </c>
      <c r="AO75" s="6">
        <f>SUM(AO58:AO74)</f>
        <v>26</v>
      </c>
    </row>
    <row r="76" spans="1:41" ht="15" customHeight="1" thickBot="1">
      <c r="A76" s="135" t="s">
        <v>15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7"/>
    </row>
    <row r="77" spans="1:41" ht="15" customHeight="1">
      <c r="A77" s="15">
        <v>1</v>
      </c>
      <c r="B77" s="14" t="s">
        <v>13</v>
      </c>
      <c r="C77" s="14" t="s">
        <v>103</v>
      </c>
      <c r="D77" s="91">
        <v>15</v>
      </c>
      <c r="E77" s="90"/>
      <c r="F77" s="90"/>
      <c r="G77" s="90"/>
      <c r="H77" s="90"/>
      <c r="I77" s="90"/>
      <c r="J77" s="90"/>
      <c r="K77" s="90"/>
      <c r="L77" s="30"/>
      <c r="M77" s="30"/>
      <c r="N77" s="30"/>
      <c r="O77" s="30"/>
      <c r="P77" s="30"/>
      <c r="Q77" s="30">
        <v>15</v>
      </c>
      <c r="R77" s="30">
        <f>SUM(D77:P77)</f>
        <v>15</v>
      </c>
      <c r="S77" s="30">
        <f>SUM(D77:Q77)</f>
        <v>30</v>
      </c>
      <c r="T77" s="89" t="s">
        <v>11</v>
      </c>
      <c r="U77" s="88">
        <f>TRUNC(S77/25)</f>
        <v>1</v>
      </c>
      <c r="V77" s="12"/>
      <c r="W77" s="12"/>
      <c r="X77" s="12"/>
      <c r="Y77" s="12"/>
      <c r="Z77" s="12"/>
      <c r="AA77" s="12"/>
      <c r="AB77" s="12"/>
      <c r="AC77" s="12"/>
      <c r="AD77" s="11"/>
      <c r="AE77" s="11"/>
      <c r="AF77" s="11"/>
      <c r="AG77" s="11"/>
      <c r="AH77" s="11"/>
      <c r="AI77" s="11"/>
      <c r="AJ77" s="11">
        <f>SUM(V77:AH77)</f>
        <v>0</v>
      </c>
      <c r="AK77" s="11">
        <f>SUM(V77:AI77)</f>
        <v>0</v>
      </c>
      <c r="AL77" s="10"/>
      <c r="AM77" s="9">
        <f>TRUNC(AK77/25)</f>
        <v>0</v>
      </c>
      <c r="AN77" s="8">
        <f>S77+AK77</f>
        <v>30</v>
      </c>
      <c r="AO77" s="8">
        <f>U77+AM77</f>
        <v>1</v>
      </c>
    </row>
    <row r="78" spans="1:41" ht="15" customHeight="1" thickBot="1">
      <c r="A78" s="15">
        <v>2</v>
      </c>
      <c r="B78" s="14" t="s">
        <v>13</v>
      </c>
      <c r="C78" s="14" t="s">
        <v>102</v>
      </c>
      <c r="D78" s="87"/>
      <c r="E78" s="86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>
        <f>SUM(D78:P78)</f>
        <v>0</v>
      </c>
      <c r="S78" s="85">
        <f>SUM(D78:Q78)</f>
        <v>0</v>
      </c>
      <c r="T78" s="84"/>
      <c r="U78" s="83">
        <f>TRUNC(S78/25)</f>
        <v>0</v>
      </c>
      <c r="V78" s="12">
        <v>15</v>
      </c>
      <c r="W78" s="12"/>
      <c r="X78" s="12"/>
      <c r="Y78" s="12"/>
      <c r="Z78" s="12"/>
      <c r="AA78" s="12"/>
      <c r="AB78" s="12"/>
      <c r="AC78" s="12"/>
      <c r="AD78" s="11"/>
      <c r="AE78" s="11"/>
      <c r="AF78" s="11"/>
      <c r="AG78" s="11"/>
      <c r="AH78" s="11"/>
      <c r="AI78" s="11">
        <v>15</v>
      </c>
      <c r="AJ78" s="11">
        <f>SUM(V78:AH78)</f>
        <v>15</v>
      </c>
      <c r="AK78" s="11">
        <f>SUM(V78:AI78)</f>
        <v>30</v>
      </c>
      <c r="AL78" s="10" t="s">
        <v>11</v>
      </c>
      <c r="AM78" s="9">
        <f>TRUNC(AK78/25)</f>
        <v>1</v>
      </c>
      <c r="AN78" s="8">
        <f>S78+AK78</f>
        <v>30</v>
      </c>
      <c r="AO78" s="8">
        <f>U78+AM78</f>
        <v>1</v>
      </c>
    </row>
    <row r="79" spans="1:41" ht="15" customHeight="1" thickBot="1">
      <c r="A79" s="132" t="s">
        <v>10</v>
      </c>
      <c r="B79" s="133"/>
      <c r="C79" s="134"/>
      <c r="D79" s="7">
        <f t="shared" ref="D79:AO79" si="31">SUM(D77:D78)</f>
        <v>15</v>
      </c>
      <c r="E79" s="7">
        <f t="shared" si="31"/>
        <v>0</v>
      </c>
      <c r="F79" s="7">
        <f t="shared" si="31"/>
        <v>0</v>
      </c>
      <c r="G79" s="7">
        <f t="shared" si="31"/>
        <v>0</v>
      </c>
      <c r="H79" s="7">
        <f t="shared" si="31"/>
        <v>0</v>
      </c>
      <c r="I79" s="7">
        <f t="shared" si="31"/>
        <v>0</v>
      </c>
      <c r="J79" s="7">
        <f t="shared" si="31"/>
        <v>0</v>
      </c>
      <c r="K79" s="7">
        <f t="shared" si="31"/>
        <v>0</v>
      </c>
      <c r="L79" s="7">
        <f t="shared" si="31"/>
        <v>0</v>
      </c>
      <c r="M79" s="7">
        <f t="shared" si="31"/>
        <v>0</v>
      </c>
      <c r="N79" s="7">
        <f t="shared" si="31"/>
        <v>0</v>
      </c>
      <c r="O79" s="7">
        <f t="shared" si="31"/>
        <v>0</v>
      </c>
      <c r="P79" s="7">
        <f t="shared" si="31"/>
        <v>0</v>
      </c>
      <c r="Q79" s="7">
        <f t="shared" si="31"/>
        <v>15</v>
      </c>
      <c r="R79" s="7">
        <f t="shared" si="31"/>
        <v>15</v>
      </c>
      <c r="S79" s="7">
        <f t="shared" si="31"/>
        <v>30</v>
      </c>
      <c r="T79" s="7">
        <f t="shared" si="31"/>
        <v>0</v>
      </c>
      <c r="U79" s="6">
        <f t="shared" si="31"/>
        <v>1</v>
      </c>
      <c r="V79" s="7">
        <f t="shared" si="31"/>
        <v>15</v>
      </c>
      <c r="W79" s="7">
        <f t="shared" si="31"/>
        <v>0</v>
      </c>
      <c r="X79" s="7">
        <f t="shared" si="31"/>
        <v>0</v>
      </c>
      <c r="Y79" s="7">
        <f t="shared" si="31"/>
        <v>0</v>
      </c>
      <c r="Z79" s="7">
        <f t="shared" si="31"/>
        <v>0</v>
      </c>
      <c r="AA79" s="7">
        <f t="shared" si="31"/>
        <v>0</v>
      </c>
      <c r="AB79" s="7">
        <f t="shared" si="31"/>
        <v>0</v>
      </c>
      <c r="AC79" s="7">
        <f t="shared" si="31"/>
        <v>0</v>
      </c>
      <c r="AD79" s="7">
        <f t="shared" si="31"/>
        <v>0</v>
      </c>
      <c r="AE79" s="7">
        <f t="shared" si="31"/>
        <v>0</v>
      </c>
      <c r="AF79" s="7">
        <f t="shared" si="31"/>
        <v>0</v>
      </c>
      <c r="AG79" s="7">
        <f t="shared" si="31"/>
        <v>0</v>
      </c>
      <c r="AH79" s="7">
        <f t="shared" si="31"/>
        <v>0</v>
      </c>
      <c r="AI79" s="7">
        <f t="shared" si="31"/>
        <v>15</v>
      </c>
      <c r="AJ79" s="7">
        <f t="shared" si="31"/>
        <v>15</v>
      </c>
      <c r="AK79" s="7">
        <f t="shared" si="31"/>
        <v>30</v>
      </c>
      <c r="AL79" s="7">
        <f t="shared" si="31"/>
        <v>0</v>
      </c>
      <c r="AM79" s="6">
        <f t="shared" si="31"/>
        <v>1</v>
      </c>
      <c r="AN79" s="7">
        <f t="shared" si="31"/>
        <v>60</v>
      </c>
      <c r="AO79" s="6">
        <f t="shared" si="31"/>
        <v>2</v>
      </c>
    </row>
    <row r="80" spans="1:41" ht="15" customHeight="1" thickBot="1">
      <c r="A80" s="154" t="s">
        <v>9</v>
      </c>
      <c r="B80" s="155"/>
      <c r="C80" s="156"/>
      <c r="D80" s="5">
        <f t="shared" ref="D80:S80" si="32">D21+D27+D36+D56+D79</f>
        <v>120</v>
      </c>
      <c r="E80" s="5">
        <f t="shared" si="32"/>
        <v>20</v>
      </c>
      <c r="F80" s="5">
        <f t="shared" si="32"/>
        <v>265</v>
      </c>
      <c r="G80" s="5">
        <f t="shared" si="32"/>
        <v>0</v>
      </c>
      <c r="H80" s="5">
        <f t="shared" si="32"/>
        <v>0</v>
      </c>
      <c r="I80" s="5">
        <f t="shared" si="32"/>
        <v>0</v>
      </c>
      <c r="J80" s="5">
        <f t="shared" si="32"/>
        <v>30</v>
      </c>
      <c r="K80" s="5">
        <f t="shared" si="32"/>
        <v>0</v>
      </c>
      <c r="L80" s="5">
        <f t="shared" si="32"/>
        <v>0</v>
      </c>
      <c r="M80" s="5">
        <f t="shared" si="32"/>
        <v>0</v>
      </c>
      <c r="N80" s="5">
        <f t="shared" si="32"/>
        <v>0</v>
      </c>
      <c r="O80" s="5">
        <f t="shared" si="32"/>
        <v>15</v>
      </c>
      <c r="P80" s="5">
        <f t="shared" si="32"/>
        <v>120</v>
      </c>
      <c r="Q80" s="5">
        <f t="shared" si="32"/>
        <v>275</v>
      </c>
      <c r="R80" s="5">
        <f t="shared" si="32"/>
        <v>570</v>
      </c>
      <c r="S80" s="5">
        <f t="shared" si="32"/>
        <v>845</v>
      </c>
      <c r="T80" s="5" t="s">
        <v>6</v>
      </c>
      <c r="U80" s="4">
        <f t="shared" ref="U80:AK80" si="33">U21+U27+U36+U56+U79</f>
        <v>31</v>
      </c>
      <c r="V80" s="5">
        <f t="shared" si="33"/>
        <v>120</v>
      </c>
      <c r="W80" s="5">
        <f t="shared" si="33"/>
        <v>30</v>
      </c>
      <c r="X80" s="5">
        <f t="shared" si="33"/>
        <v>140</v>
      </c>
      <c r="Y80" s="5">
        <f t="shared" si="33"/>
        <v>0</v>
      </c>
      <c r="Z80" s="5">
        <f t="shared" si="33"/>
        <v>0</v>
      </c>
      <c r="AA80" s="5">
        <f t="shared" si="33"/>
        <v>0</v>
      </c>
      <c r="AB80" s="5">
        <f t="shared" si="33"/>
        <v>60</v>
      </c>
      <c r="AC80" s="5">
        <f t="shared" si="33"/>
        <v>0</v>
      </c>
      <c r="AD80" s="5">
        <f t="shared" si="33"/>
        <v>0</v>
      </c>
      <c r="AE80" s="5">
        <f t="shared" si="33"/>
        <v>0</v>
      </c>
      <c r="AF80" s="5">
        <f t="shared" si="33"/>
        <v>0</v>
      </c>
      <c r="AG80" s="5">
        <f t="shared" si="33"/>
        <v>15</v>
      </c>
      <c r="AH80" s="5">
        <f t="shared" si="33"/>
        <v>120</v>
      </c>
      <c r="AI80" s="5">
        <f t="shared" si="33"/>
        <v>320</v>
      </c>
      <c r="AJ80" s="5">
        <f t="shared" si="33"/>
        <v>485</v>
      </c>
      <c r="AK80" s="5">
        <f t="shared" si="33"/>
        <v>805</v>
      </c>
      <c r="AL80" s="5" t="s">
        <v>8</v>
      </c>
      <c r="AM80" s="4">
        <f>AM21+AM27+AM36+AM56+AM79</f>
        <v>30</v>
      </c>
      <c r="AN80" s="5">
        <f>AN21+AN27+AN36+AN56+AN79</f>
        <v>1560</v>
      </c>
      <c r="AO80" s="4">
        <f>AO21+AO27+AO36+AO56+AO79</f>
        <v>61</v>
      </c>
    </row>
    <row r="81" spans="1:41" ht="15" customHeight="1" thickBot="1">
      <c r="A81" s="154" t="s">
        <v>7</v>
      </c>
      <c r="B81" s="155"/>
      <c r="C81" s="156"/>
      <c r="D81" s="5">
        <f t="shared" ref="D81:S81" si="34">D21+D27+D36+D75+D79</f>
        <v>105</v>
      </c>
      <c r="E81" s="5">
        <f t="shared" si="34"/>
        <v>20</v>
      </c>
      <c r="F81" s="5">
        <f t="shared" si="34"/>
        <v>240</v>
      </c>
      <c r="G81" s="5">
        <f t="shared" si="34"/>
        <v>0</v>
      </c>
      <c r="H81" s="5">
        <f t="shared" si="34"/>
        <v>0</v>
      </c>
      <c r="I81" s="5">
        <f t="shared" si="34"/>
        <v>0</v>
      </c>
      <c r="J81" s="5">
        <f t="shared" si="34"/>
        <v>30</v>
      </c>
      <c r="K81" s="5">
        <f t="shared" si="34"/>
        <v>0</v>
      </c>
      <c r="L81" s="5">
        <f t="shared" si="34"/>
        <v>0</v>
      </c>
      <c r="M81" s="5">
        <f t="shared" si="34"/>
        <v>0</v>
      </c>
      <c r="N81" s="5">
        <f t="shared" si="34"/>
        <v>0</v>
      </c>
      <c r="O81" s="5">
        <f t="shared" si="34"/>
        <v>15</v>
      </c>
      <c r="P81" s="5">
        <f t="shared" si="34"/>
        <v>120</v>
      </c>
      <c r="Q81" s="5">
        <f t="shared" si="34"/>
        <v>295</v>
      </c>
      <c r="R81" s="5">
        <f t="shared" si="34"/>
        <v>530</v>
      </c>
      <c r="S81" s="5">
        <f t="shared" si="34"/>
        <v>825</v>
      </c>
      <c r="T81" s="5" t="s">
        <v>8</v>
      </c>
      <c r="U81" s="4">
        <f t="shared" ref="U81:AK81" si="35">U21+U27+U36+U75+U79</f>
        <v>31</v>
      </c>
      <c r="V81" s="5">
        <f t="shared" si="35"/>
        <v>105</v>
      </c>
      <c r="W81" s="5">
        <f t="shared" si="35"/>
        <v>20</v>
      </c>
      <c r="X81" s="5">
        <f t="shared" si="35"/>
        <v>200</v>
      </c>
      <c r="Y81" s="5">
        <f t="shared" si="35"/>
        <v>0</v>
      </c>
      <c r="Z81" s="5">
        <f t="shared" si="35"/>
        <v>0</v>
      </c>
      <c r="AA81" s="5">
        <f t="shared" si="35"/>
        <v>0</v>
      </c>
      <c r="AB81" s="5">
        <f t="shared" si="35"/>
        <v>60</v>
      </c>
      <c r="AC81" s="5">
        <f t="shared" si="35"/>
        <v>0</v>
      </c>
      <c r="AD81" s="5">
        <f t="shared" si="35"/>
        <v>0</v>
      </c>
      <c r="AE81" s="5">
        <f t="shared" si="35"/>
        <v>0</v>
      </c>
      <c r="AF81" s="5">
        <f t="shared" si="35"/>
        <v>0</v>
      </c>
      <c r="AG81" s="5">
        <f t="shared" si="35"/>
        <v>15</v>
      </c>
      <c r="AH81" s="5">
        <f t="shared" si="35"/>
        <v>120</v>
      </c>
      <c r="AI81" s="5">
        <f t="shared" si="35"/>
        <v>305</v>
      </c>
      <c r="AJ81" s="5">
        <f t="shared" si="35"/>
        <v>520</v>
      </c>
      <c r="AK81" s="5">
        <f t="shared" si="35"/>
        <v>825</v>
      </c>
      <c r="AL81" s="5" t="s">
        <v>8</v>
      </c>
      <c r="AM81" s="4">
        <f>AM21+AM27+AM36+AM75+AM79</f>
        <v>30</v>
      </c>
      <c r="AN81" s="5">
        <f>AN21+AN27+AN36+AN75+AN79</f>
        <v>1560</v>
      </c>
      <c r="AO81" s="4">
        <f>AO21+AO27+AO36+AO75+AO79</f>
        <v>61</v>
      </c>
    </row>
    <row r="86" spans="1:41" ht="14.25">
      <c r="N86" s="3" t="s">
        <v>4</v>
      </c>
    </row>
    <row r="87" spans="1:41">
      <c r="C87" s="82" t="s">
        <v>3</v>
      </c>
      <c r="O87" t="s">
        <v>3</v>
      </c>
      <c r="AF87" s="152" t="s">
        <v>3</v>
      </c>
      <c r="AG87" s="153"/>
      <c r="AH87" s="153"/>
      <c r="AI87" s="153"/>
      <c r="AJ87" s="153"/>
      <c r="AK87" s="153"/>
      <c r="AL87" s="153"/>
    </row>
    <row r="88" spans="1:41">
      <c r="B88" s="2"/>
      <c r="C88" s="2" t="s">
        <v>2</v>
      </c>
      <c r="M88" s="1"/>
      <c r="O88" s="153" t="s">
        <v>1</v>
      </c>
      <c r="P88" s="153"/>
      <c r="Q88" s="153"/>
      <c r="R88" s="153"/>
      <c r="S88" s="153"/>
      <c r="T88" s="153"/>
      <c r="U88" s="153"/>
      <c r="AF88" s="153" t="s">
        <v>0</v>
      </c>
      <c r="AG88" s="153"/>
      <c r="AH88" s="153"/>
      <c r="AI88" s="153"/>
      <c r="AJ88" s="153"/>
      <c r="AK88" s="153"/>
      <c r="AL88" s="153"/>
    </row>
  </sheetData>
  <sheetProtection password="C796" sheet="1" objects="1" scenarios="1"/>
  <mergeCells count="25">
    <mergeCell ref="A6:AO6"/>
    <mergeCell ref="A15:A16"/>
    <mergeCell ref="B15:B16"/>
    <mergeCell ref="C15:C16"/>
    <mergeCell ref="D15:U15"/>
    <mergeCell ref="V15:AM15"/>
    <mergeCell ref="AN15:AN16"/>
    <mergeCell ref="AO15:AO16"/>
    <mergeCell ref="O88:U88"/>
    <mergeCell ref="AF88:AL88"/>
    <mergeCell ref="A79:C79"/>
    <mergeCell ref="A17:AO17"/>
    <mergeCell ref="A21:C21"/>
    <mergeCell ref="A22:AO22"/>
    <mergeCell ref="A27:C27"/>
    <mergeCell ref="A28:AO28"/>
    <mergeCell ref="A36:C36"/>
    <mergeCell ref="A37:AO37"/>
    <mergeCell ref="A56:C56"/>
    <mergeCell ref="A57:AO57"/>
    <mergeCell ref="A75:C75"/>
    <mergeCell ref="A76:AO76"/>
    <mergeCell ref="A80:C80"/>
    <mergeCell ref="A81:C81"/>
    <mergeCell ref="AF87:AL8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 rok</vt:lpstr>
      <vt:lpstr>2 rok</vt:lpstr>
      <vt:lpstr>'1 rok'!Obszar_wydruku</vt:lpstr>
      <vt:lpstr>'2 rok'!Obszar_wydruku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Użytkownik systemu Windows</cp:lastModifiedBy>
  <dcterms:created xsi:type="dcterms:W3CDTF">2017-08-24T11:11:15Z</dcterms:created>
  <dcterms:modified xsi:type="dcterms:W3CDTF">2017-09-15T10:09:55Z</dcterms:modified>
</cp:coreProperties>
</file>