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1840" windowHeight="10035"/>
  </bookViews>
  <sheets>
    <sheet name="2 rok" sheetId="1" r:id="rId1"/>
    <sheet name="3 rok" sheetId="3" r:id="rId2"/>
  </sheets>
  <definedNames>
    <definedName name="_xlnm.Print_Area" localSheetId="0">'2 rok'!$A$2:$AO$76</definedName>
    <definedName name="_xlnm.Print_Area" localSheetId="1">'3 rok'!$A$1:$AN$78</definedName>
  </definedNames>
  <calcPr calcId="124519"/>
</workbook>
</file>

<file path=xl/calcChain.xml><?xml version="1.0" encoding="utf-8"?>
<calcChain xmlns="http://schemas.openxmlformats.org/spreadsheetml/2006/main">
  <c r="Q14" i="3"/>
  <c r="R14"/>
  <c r="T14" s="1"/>
  <c r="AI14"/>
  <c r="AJ14"/>
  <c r="AL14"/>
  <c r="C15"/>
  <c r="D15"/>
  <c r="E15"/>
  <c r="F15"/>
  <c r="G15"/>
  <c r="H15"/>
  <c r="I15"/>
  <c r="J15"/>
  <c r="K15"/>
  <c r="L15"/>
  <c r="M15"/>
  <c r="N15"/>
  <c r="O15"/>
  <c r="P15"/>
  <c r="Q15"/>
  <c r="R15"/>
  <c r="U15"/>
  <c r="V15"/>
  <c r="W15"/>
  <c r="X15"/>
  <c r="Y15"/>
  <c r="Z15"/>
  <c r="AA15"/>
  <c r="AB15"/>
  <c r="AC15"/>
  <c r="AD15"/>
  <c r="AE15"/>
  <c r="AF15"/>
  <c r="AG15"/>
  <c r="AH15"/>
  <c r="AI15"/>
  <c r="AJ15"/>
  <c r="AL15"/>
  <c r="Q17"/>
  <c r="R17"/>
  <c r="T17" s="1"/>
  <c r="AI17"/>
  <c r="AJ17"/>
  <c r="AL17" s="1"/>
  <c r="Q18"/>
  <c r="R18"/>
  <c r="T18" s="1"/>
  <c r="AI18"/>
  <c r="AJ18"/>
  <c r="AL18" s="1"/>
  <c r="Q19"/>
  <c r="R19"/>
  <c r="T19" s="1"/>
  <c r="AI19"/>
  <c r="AJ19"/>
  <c r="AL19" s="1"/>
  <c r="Q20"/>
  <c r="R20"/>
  <c r="T20" s="1"/>
  <c r="AI20"/>
  <c r="AJ20"/>
  <c r="AL20" s="1"/>
  <c r="Q21"/>
  <c r="R21"/>
  <c r="T21"/>
  <c r="AI21"/>
  <c r="AJ21"/>
  <c r="AL21" s="1"/>
  <c r="AM21"/>
  <c r="Q22"/>
  <c r="R22"/>
  <c r="T22" s="1"/>
  <c r="AN22" s="1"/>
  <c r="AI22"/>
  <c r="AJ22"/>
  <c r="AL22" s="1"/>
  <c r="Q23"/>
  <c r="R23"/>
  <c r="T23"/>
  <c r="AN23" s="1"/>
  <c r="AI23"/>
  <c r="AJ23"/>
  <c r="AL23" s="1"/>
  <c r="AM23"/>
  <c r="Q24"/>
  <c r="R24"/>
  <c r="T24" s="1"/>
  <c r="AI24"/>
  <c r="AJ24"/>
  <c r="AM24" s="1"/>
  <c r="Q25"/>
  <c r="R25"/>
  <c r="T25"/>
  <c r="AI25"/>
  <c r="AJ25"/>
  <c r="AL25" s="1"/>
  <c r="AM25"/>
  <c r="Q26"/>
  <c r="R26"/>
  <c r="T26"/>
  <c r="AI26"/>
  <c r="AJ26"/>
  <c r="AM26" s="1"/>
  <c r="Q27"/>
  <c r="R27"/>
  <c r="T27"/>
  <c r="AI27"/>
  <c r="AJ27"/>
  <c r="AL27" s="1"/>
  <c r="AM27"/>
  <c r="Q28"/>
  <c r="R28"/>
  <c r="T28"/>
  <c r="AN28" s="1"/>
  <c r="AI28"/>
  <c r="AJ28"/>
  <c r="AL28" s="1"/>
  <c r="AM28"/>
  <c r="Q29"/>
  <c r="R29"/>
  <c r="T29"/>
  <c r="AI29"/>
  <c r="AJ29"/>
  <c r="AL29" s="1"/>
  <c r="AM29"/>
  <c r="Q30"/>
  <c r="R30"/>
  <c r="T30"/>
  <c r="AI30"/>
  <c r="AJ30"/>
  <c r="AM30" s="1"/>
  <c r="Q31"/>
  <c r="R31"/>
  <c r="T31"/>
  <c r="AN31" s="1"/>
  <c r="AI31"/>
  <c r="AJ31"/>
  <c r="AL31" s="1"/>
  <c r="AM31"/>
  <c r="Q32"/>
  <c r="R32"/>
  <c r="T32"/>
  <c r="AI32"/>
  <c r="AJ32"/>
  <c r="AL32" s="1"/>
  <c r="AM32"/>
  <c r="C33"/>
  <c r="D33"/>
  <c r="E33"/>
  <c r="F33"/>
  <c r="G33"/>
  <c r="H33"/>
  <c r="I33"/>
  <c r="J33"/>
  <c r="K33"/>
  <c r="L33"/>
  <c r="M33"/>
  <c r="N33"/>
  <c r="O33"/>
  <c r="P33"/>
  <c r="Q33"/>
  <c r="R33"/>
  <c r="U33"/>
  <c r="V33"/>
  <c r="W33"/>
  <c r="X33"/>
  <c r="Y33"/>
  <c r="Z33"/>
  <c r="AA33"/>
  <c r="AB33"/>
  <c r="AC33"/>
  <c r="AD33"/>
  <c r="AE33"/>
  <c r="AF33"/>
  <c r="AG33"/>
  <c r="AH33"/>
  <c r="AI33"/>
  <c r="Q35"/>
  <c r="R35"/>
  <c r="T35"/>
  <c r="T38" s="1"/>
  <c r="AI35"/>
  <c r="AJ35"/>
  <c r="AL35" s="1"/>
  <c r="AM35"/>
  <c r="AM38" s="1"/>
  <c r="AT22" s="1"/>
  <c r="AU22" s="1"/>
  <c r="Q36"/>
  <c r="R36"/>
  <c r="T36"/>
  <c r="AI36"/>
  <c r="AJ36"/>
  <c r="AL36" s="1"/>
  <c r="AM36"/>
  <c r="Q37"/>
  <c r="R37"/>
  <c r="T37"/>
  <c r="AN37" s="1"/>
  <c r="AI37"/>
  <c r="AJ37"/>
  <c r="AL37" s="1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U38"/>
  <c r="V38"/>
  <c r="W38"/>
  <c r="X38"/>
  <c r="Y38"/>
  <c r="Z38"/>
  <c r="AA38"/>
  <c r="AB38"/>
  <c r="AC38"/>
  <c r="AD38"/>
  <c r="AE38"/>
  <c r="AF38"/>
  <c r="AG38"/>
  <c r="AH38"/>
  <c r="AI38"/>
  <c r="AJ38"/>
  <c r="Q40"/>
  <c r="R40"/>
  <c r="R50" s="1"/>
  <c r="AI40"/>
  <c r="AJ40"/>
  <c r="AL40"/>
  <c r="Q41"/>
  <c r="R41"/>
  <c r="T41" s="1"/>
  <c r="AN41" s="1"/>
  <c r="AI41"/>
  <c r="AJ41"/>
  <c r="AL41"/>
  <c r="Q42"/>
  <c r="R42"/>
  <c r="T42" s="1"/>
  <c r="AN42" s="1"/>
  <c r="AI42"/>
  <c r="AJ42"/>
  <c r="AL42"/>
  <c r="Q43"/>
  <c r="R43"/>
  <c r="AM43" s="1"/>
  <c r="Q44"/>
  <c r="Q50" s="1"/>
  <c r="R44"/>
  <c r="T44"/>
  <c r="AI44"/>
  <c r="AJ44"/>
  <c r="AM44" s="1"/>
  <c r="Q45"/>
  <c r="R45"/>
  <c r="T45"/>
  <c r="AI45"/>
  <c r="AJ45"/>
  <c r="AM45" s="1"/>
  <c r="Q46"/>
  <c r="R46"/>
  <c r="T46"/>
  <c r="AI46"/>
  <c r="AJ46"/>
  <c r="AM46" s="1"/>
  <c r="Q47"/>
  <c r="R47"/>
  <c r="T47"/>
  <c r="AI47"/>
  <c r="AJ47"/>
  <c r="AM47" s="1"/>
  <c r="Q48"/>
  <c r="R48"/>
  <c r="T48"/>
  <c r="AI48"/>
  <c r="AJ48"/>
  <c r="AM48" s="1"/>
  <c r="Q49"/>
  <c r="R49"/>
  <c r="T49"/>
  <c r="AI49"/>
  <c r="AJ49"/>
  <c r="AM49" s="1"/>
  <c r="C50"/>
  <c r="D50"/>
  <c r="E50"/>
  <c r="F50"/>
  <c r="G50"/>
  <c r="H50"/>
  <c r="I50"/>
  <c r="J50"/>
  <c r="K50"/>
  <c r="L50"/>
  <c r="M50"/>
  <c r="N50"/>
  <c r="O50"/>
  <c r="P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Q52"/>
  <c r="R52"/>
  <c r="T52" s="1"/>
  <c r="AI52"/>
  <c r="AJ52"/>
  <c r="AL52"/>
  <c r="Q53"/>
  <c r="R53"/>
  <c r="T53" s="1"/>
  <c r="AN53" s="1"/>
  <c r="AI53"/>
  <c r="AJ53"/>
  <c r="AL53"/>
  <c r="Q54"/>
  <c r="R54"/>
  <c r="T54" s="1"/>
  <c r="AN54" s="1"/>
  <c r="AI54"/>
  <c r="AJ54"/>
  <c r="AL54"/>
  <c r="Q55"/>
  <c r="R55"/>
  <c r="T55" s="1"/>
  <c r="AN55" s="1"/>
  <c r="AI55"/>
  <c r="AJ55"/>
  <c r="AL55"/>
  <c r="Q56"/>
  <c r="R56"/>
  <c r="T56" s="1"/>
  <c r="AI56"/>
  <c r="AJ56"/>
  <c r="AL56"/>
  <c r="AN56"/>
  <c r="Q57"/>
  <c r="R57"/>
  <c r="T57" s="1"/>
  <c r="AI57"/>
  <c r="AJ57"/>
  <c r="AL57"/>
  <c r="AL62" s="1"/>
  <c r="AN57"/>
  <c r="Q58"/>
  <c r="R58"/>
  <c r="T58" s="1"/>
  <c r="AI58"/>
  <c r="AJ58"/>
  <c r="AL58"/>
  <c r="AN58"/>
  <c r="Q59"/>
  <c r="R59"/>
  <c r="T59" s="1"/>
  <c r="AI59"/>
  <c r="AJ59"/>
  <c r="AL59"/>
  <c r="AN59"/>
  <c r="Q60"/>
  <c r="R60"/>
  <c r="T60" s="1"/>
  <c r="AI60"/>
  <c r="AJ60"/>
  <c r="AL60"/>
  <c r="AN60"/>
  <c r="Q61"/>
  <c r="R61"/>
  <c r="T61" s="1"/>
  <c r="AI61"/>
  <c r="AJ61"/>
  <c r="AL61"/>
  <c r="AN61"/>
  <c r="C62"/>
  <c r="D62"/>
  <c r="D68" s="1"/>
  <c r="E62"/>
  <c r="F62"/>
  <c r="F68" s="1"/>
  <c r="G62"/>
  <c r="H62"/>
  <c r="H68" s="1"/>
  <c r="I62"/>
  <c r="J62"/>
  <c r="K62"/>
  <c r="L62"/>
  <c r="L68" s="1"/>
  <c r="M62"/>
  <c r="N62"/>
  <c r="O62"/>
  <c r="P62"/>
  <c r="P68" s="1"/>
  <c r="Q62"/>
  <c r="R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Q64"/>
  <c r="R64"/>
  <c r="R66" s="1"/>
  <c r="T64"/>
  <c r="AI64"/>
  <c r="AJ64"/>
  <c r="AL64" s="1"/>
  <c r="AL66" s="1"/>
  <c r="AM64"/>
  <c r="Q65"/>
  <c r="R65"/>
  <c r="T65"/>
  <c r="AN65" s="1"/>
  <c r="AI65"/>
  <c r="AJ65"/>
  <c r="AL65" s="1"/>
  <c r="AM65"/>
  <c r="C66"/>
  <c r="D66"/>
  <c r="D67" s="1"/>
  <c r="E66"/>
  <c r="F66"/>
  <c r="G66"/>
  <c r="H66"/>
  <c r="H67" s="1"/>
  <c r="AY13" s="1"/>
  <c r="I66"/>
  <c r="J66"/>
  <c r="K66"/>
  <c r="L66"/>
  <c r="L67" s="1"/>
  <c r="M66"/>
  <c r="N66"/>
  <c r="O66"/>
  <c r="P66"/>
  <c r="P67" s="1"/>
  <c r="BG13" s="1"/>
  <c r="Q66"/>
  <c r="S66"/>
  <c r="U66"/>
  <c r="U67" s="1"/>
  <c r="V66"/>
  <c r="W66"/>
  <c r="W67" s="1"/>
  <c r="X66"/>
  <c r="Y66"/>
  <c r="Y67" s="1"/>
  <c r="Z66"/>
  <c r="AA66"/>
  <c r="AA67" s="1"/>
  <c r="AB66"/>
  <c r="AC66"/>
  <c r="AC67" s="1"/>
  <c r="AD66"/>
  <c r="AE66"/>
  <c r="AE67" s="1"/>
  <c r="AF66"/>
  <c r="AG66"/>
  <c r="AG67" s="1"/>
  <c r="AH66"/>
  <c r="AI66"/>
  <c r="AI67" s="1"/>
  <c r="AK66"/>
  <c r="C67"/>
  <c r="AT13" s="1"/>
  <c r="E67"/>
  <c r="AV13" s="1"/>
  <c r="F67"/>
  <c r="G67"/>
  <c r="AX13" s="1"/>
  <c r="I67"/>
  <c r="AZ13" s="1"/>
  <c r="J67"/>
  <c r="BA13" s="1"/>
  <c r="K67"/>
  <c r="M67"/>
  <c r="BD13" s="1"/>
  <c r="N67"/>
  <c r="O67"/>
  <c r="BF13" s="1"/>
  <c r="Q67"/>
  <c r="BH13" s="1"/>
  <c r="V67"/>
  <c r="X67"/>
  <c r="Z67"/>
  <c r="AB67"/>
  <c r="AD67"/>
  <c r="AF67"/>
  <c r="AH67"/>
  <c r="C68"/>
  <c r="E68"/>
  <c r="G68"/>
  <c r="I68"/>
  <c r="J68"/>
  <c r="BA15" s="1"/>
  <c r="K68"/>
  <c r="M68"/>
  <c r="N68"/>
  <c r="O68"/>
  <c r="Q68"/>
  <c r="R68"/>
  <c r="V68"/>
  <c r="W68"/>
  <c r="X68"/>
  <c r="Z68"/>
  <c r="AA68"/>
  <c r="AB68"/>
  <c r="AD68"/>
  <c r="AE68"/>
  <c r="AF68"/>
  <c r="AH68"/>
  <c r="AI68"/>
  <c r="BC13" l="1"/>
  <c r="AU13"/>
  <c r="AM66"/>
  <c r="AW15"/>
  <c r="R67"/>
  <c r="AN36"/>
  <c r="AL38"/>
  <c r="AN29"/>
  <c r="AN27"/>
  <c r="AN20"/>
  <c r="AN19"/>
  <c r="AN18"/>
  <c r="T33"/>
  <c r="AN17"/>
  <c r="AZ15"/>
  <c r="BE13"/>
  <c r="BD15"/>
  <c r="BG15"/>
  <c r="BC15"/>
  <c r="AY15"/>
  <c r="AU15"/>
  <c r="AN52"/>
  <c r="AN62" s="1"/>
  <c r="AU30" s="1"/>
  <c r="T62"/>
  <c r="AN14"/>
  <c r="AN15" s="1"/>
  <c r="T15"/>
  <c r="BE15"/>
  <c r="BH15"/>
  <c r="AV15"/>
  <c r="BB13"/>
  <c r="AW13"/>
  <c r="T66"/>
  <c r="AN64"/>
  <c r="AN66" s="1"/>
  <c r="AG68"/>
  <c r="BF15" s="1"/>
  <c r="AC68"/>
  <c r="BB15" s="1"/>
  <c r="Y68"/>
  <c r="AX15" s="1"/>
  <c r="U68"/>
  <c r="AT15" s="1"/>
  <c r="AN47"/>
  <c r="AN32"/>
  <c r="AN25"/>
  <c r="AN21"/>
  <c r="AL49"/>
  <c r="AN49" s="1"/>
  <c r="AL48"/>
  <c r="AN48" s="1"/>
  <c r="AL47"/>
  <c r="AL46"/>
  <c r="AN46" s="1"/>
  <c r="AL45"/>
  <c r="AN45" s="1"/>
  <c r="AL44"/>
  <c r="AL50" s="1"/>
  <c r="T43"/>
  <c r="AN43" s="1"/>
  <c r="AM42"/>
  <c r="AM41"/>
  <c r="AM40"/>
  <c r="T40"/>
  <c r="AN35"/>
  <c r="AN38" s="1"/>
  <c r="AL30"/>
  <c r="AN30" s="1"/>
  <c r="AL26"/>
  <c r="AN26" s="1"/>
  <c r="AL24"/>
  <c r="AN24" s="1"/>
  <c r="AM14"/>
  <c r="AM15" s="1"/>
  <c r="AJ66"/>
  <c r="AM61"/>
  <c r="AM60"/>
  <c r="AM59"/>
  <c r="AM58"/>
  <c r="AM57"/>
  <c r="AM56"/>
  <c r="AM55"/>
  <c r="AM54"/>
  <c r="AM53"/>
  <c r="AM52"/>
  <c r="AJ33"/>
  <c r="AM22"/>
  <c r="AM20"/>
  <c r="AM19"/>
  <c r="AM18"/>
  <c r="AM17"/>
  <c r="AM33" s="1"/>
  <c r="AT21" s="1"/>
  <c r="AU21" s="1"/>
  <c r="AL65" i="1"/>
  <c r="AI65"/>
  <c r="AH65"/>
  <c r="AG65"/>
  <c r="AF65"/>
  <c r="AE65"/>
  <c r="AD65"/>
  <c r="AC65"/>
  <c r="AB65"/>
  <c r="AA65"/>
  <c r="Z65"/>
  <c r="Y65"/>
  <c r="X65"/>
  <c r="W65"/>
  <c r="V65"/>
  <c r="T65"/>
  <c r="Q65"/>
  <c r="P65"/>
  <c r="O65"/>
  <c r="N65"/>
  <c r="M65"/>
  <c r="L65"/>
  <c r="K65"/>
  <c r="J65"/>
  <c r="I65"/>
  <c r="H65"/>
  <c r="G65"/>
  <c r="F65"/>
  <c r="E65"/>
  <c r="D65"/>
  <c r="AM64"/>
  <c r="AK64"/>
  <c r="AJ64"/>
  <c r="S64"/>
  <c r="AN64" s="1"/>
  <c r="R64"/>
  <c r="AM63"/>
  <c r="AM65" s="1"/>
  <c r="AK63"/>
  <c r="AK65" s="1"/>
  <c r="AJ63"/>
  <c r="AJ65" s="1"/>
  <c r="S63"/>
  <c r="S65" s="1"/>
  <c r="R63"/>
  <c r="R65" s="1"/>
  <c r="AL61"/>
  <c r="AI61"/>
  <c r="AH61"/>
  <c r="AG61"/>
  <c r="AF61"/>
  <c r="AE61"/>
  <c r="AD61"/>
  <c r="AC61"/>
  <c r="AB61"/>
  <c r="AA61"/>
  <c r="Z61"/>
  <c r="Y61"/>
  <c r="X61"/>
  <c r="W61"/>
  <c r="V61"/>
  <c r="T61"/>
  <c r="Q61"/>
  <c r="P61"/>
  <c r="O61"/>
  <c r="N61"/>
  <c r="M61"/>
  <c r="L61"/>
  <c r="K61"/>
  <c r="J61"/>
  <c r="I61"/>
  <c r="H61"/>
  <c r="G61"/>
  <c r="F61"/>
  <c r="E61"/>
  <c r="D61"/>
  <c r="AM60"/>
  <c r="AK60"/>
  <c r="AJ60"/>
  <c r="S60"/>
  <c r="AN60" s="1"/>
  <c r="R60"/>
  <c r="AO59"/>
  <c r="U59"/>
  <c r="S59"/>
  <c r="AN59" s="1"/>
  <c r="R59"/>
  <c r="AK58"/>
  <c r="AN58" s="1"/>
  <c r="AJ58"/>
  <c r="U58"/>
  <c r="S58"/>
  <c r="R58"/>
  <c r="S57"/>
  <c r="S61" s="1"/>
  <c r="R57"/>
  <c r="AK56"/>
  <c r="AJ56"/>
  <c r="U56"/>
  <c r="S56"/>
  <c r="AN56" s="1"/>
  <c r="R56"/>
  <c r="R61" s="1"/>
  <c r="AO55"/>
  <c r="AK55"/>
  <c r="AK61" s="1"/>
  <c r="AJ55"/>
  <c r="AJ61" s="1"/>
  <c r="AL53"/>
  <c r="AI53"/>
  <c r="AH53"/>
  <c r="AG53"/>
  <c r="AF53"/>
  <c r="AE53"/>
  <c r="AD53"/>
  <c r="AC53"/>
  <c r="AB53"/>
  <c r="AA53"/>
  <c r="Z53"/>
  <c r="Y53"/>
  <c r="X53"/>
  <c r="W53"/>
  <c r="V53"/>
  <c r="T53"/>
  <c r="Q53"/>
  <c r="P53"/>
  <c r="O53"/>
  <c r="N53"/>
  <c r="M53"/>
  <c r="L53"/>
  <c r="K53"/>
  <c r="J53"/>
  <c r="I53"/>
  <c r="H53"/>
  <c r="G53"/>
  <c r="F53"/>
  <c r="E53"/>
  <c r="D53"/>
  <c r="AM52"/>
  <c r="AK52"/>
  <c r="AJ52"/>
  <c r="S52"/>
  <c r="AN52" s="1"/>
  <c r="R52"/>
  <c r="U51"/>
  <c r="AO51" s="1"/>
  <c r="S51"/>
  <c r="AN51" s="1"/>
  <c r="R51"/>
  <c r="AN50"/>
  <c r="AK50"/>
  <c r="AK53" s="1"/>
  <c r="AJ50"/>
  <c r="AO49"/>
  <c r="S49"/>
  <c r="AN49" s="1"/>
  <c r="R49"/>
  <c r="AM48"/>
  <c r="AK48"/>
  <c r="AJ48"/>
  <c r="S48"/>
  <c r="AN48" s="1"/>
  <c r="R48"/>
  <c r="AM47"/>
  <c r="AK47"/>
  <c r="AJ47"/>
  <c r="AJ53" s="1"/>
  <c r="S47"/>
  <c r="AN47" s="1"/>
  <c r="R47"/>
  <c r="R53" s="1"/>
  <c r="AJ45"/>
  <c r="AI45"/>
  <c r="AH45"/>
  <c r="AG45"/>
  <c r="AF45"/>
  <c r="AE45"/>
  <c r="AD45"/>
  <c r="AC45"/>
  <c r="AB45"/>
  <c r="AA45"/>
  <c r="Z45"/>
  <c r="Y45"/>
  <c r="X45"/>
  <c r="W45"/>
  <c r="V45"/>
  <c r="T45"/>
  <c r="Q45"/>
  <c r="P45"/>
  <c r="O45"/>
  <c r="N45"/>
  <c r="M45"/>
  <c r="L45"/>
  <c r="K45"/>
  <c r="J45"/>
  <c r="I45"/>
  <c r="H45"/>
  <c r="G45"/>
  <c r="F45"/>
  <c r="E45"/>
  <c r="D45"/>
  <c r="AK44"/>
  <c r="AN44" s="1"/>
  <c r="AJ44"/>
  <c r="U44"/>
  <c r="S44"/>
  <c r="R44"/>
  <c r="AK43"/>
  <c r="AN43" s="1"/>
  <c r="AJ43"/>
  <c r="U43"/>
  <c r="S43"/>
  <c r="R43"/>
  <c r="AK42"/>
  <c r="AN42" s="1"/>
  <c r="AJ42"/>
  <c r="U42"/>
  <c r="S42"/>
  <c r="S45" s="1"/>
  <c r="R42"/>
  <c r="R45" s="1"/>
  <c r="AI40"/>
  <c r="AH40"/>
  <c r="AG40"/>
  <c r="AF40"/>
  <c r="AE40"/>
  <c r="AD40"/>
  <c r="AC40"/>
  <c r="AB40"/>
  <c r="AA40"/>
  <c r="Z40"/>
  <c r="Y40"/>
  <c r="X40"/>
  <c r="W40"/>
  <c r="V40"/>
  <c r="Q40"/>
  <c r="P40"/>
  <c r="O40"/>
  <c r="N40"/>
  <c r="M40"/>
  <c r="L40"/>
  <c r="K40"/>
  <c r="J40"/>
  <c r="I40"/>
  <c r="H40"/>
  <c r="G40"/>
  <c r="F40"/>
  <c r="E40"/>
  <c r="D40"/>
  <c r="AK39"/>
  <c r="AN39" s="1"/>
  <c r="AJ39"/>
  <c r="U39"/>
  <c r="S39"/>
  <c r="R39"/>
  <c r="AK38"/>
  <c r="AN38" s="1"/>
  <c r="AJ38"/>
  <c r="U38"/>
  <c r="S38"/>
  <c r="R38"/>
  <c r="AK37"/>
  <c r="AN37" s="1"/>
  <c r="AJ37"/>
  <c r="U37"/>
  <c r="S37"/>
  <c r="R37"/>
  <c r="AK36"/>
  <c r="AN36" s="1"/>
  <c r="AJ36"/>
  <c r="U36"/>
  <c r="S36"/>
  <c r="R36"/>
  <c r="AK35"/>
  <c r="AN35" s="1"/>
  <c r="AJ35"/>
  <c r="U35"/>
  <c r="S35"/>
  <c r="R35"/>
  <c r="AN34"/>
  <c r="AK34"/>
  <c r="AM34" s="1"/>
  <c r="AJ34"/>
  <c r="U34"/>
  <c r="S34"/>
  <c r="R34"/>
  <c r="AK33"/>
  <c r="AN33" s="1"/>
  <c r="AJ33"/>
  <c r="U33"/>
  <c r="S33"/>
  <c r="R33"/>
  <c r="AK32"/>
  <c r="AN32" s="1"/>
  <c r="AJ32"/>
  <c r="U32"/>
  <c r="S32"/>
  <c r="R32"/>
  <c r="AK31"/>
  <c r="AN31" s="1"/>
  <c r="AJ31"/>
  <c r="U31"/>
  <c r="S31"/>
  <c r="R31"/>
  <c r="AN30"/>
  <c r="AK30"/>
  <c r="AM30" s="1"/>
  <c r="AJ30"/>
  <c r="U30"/>
  <c r="S30"/>
  <c r="R30"/>
  <c r="AK29"/>
  <c r="AN29" s="1"/>
  <c r="AJ29"/>
  <c r="U29"/>
  <c r="S29"/>
  <c r="R29"/>
  <c r="AN28"/>
  <c r="AK28"/>
  <c r="AM28" s="1"/>
  <c r="AJ28"/>
  <c r="U28"/>
  <c r="S28"/>
  <c r="R28"/>
  <c r="S27"/>
  <c r="AN27" s="1"/>
  <c r="R27"/>
  <c r="AM26"/>
  <c r="AK26"/>
  <c r="AJ26"/>
  <c r="S26"/>
  <c r="AN26" s="1"/>
  <c r="R26"/>
  <c r="AK25"/>
  <c r="AJ25"/>
  <c r="U25"/>
  <c r="S25"/>
  <c r="AN25" s="1"/>
  <c r="R25"/>
  <c r="AK24"/>
  <c r="AJ24"/>
  <c r="AJ40" s="1"/>
  <c r="S24"/>
  <c r="S40" s="1"/>
  <c r="R24"/>
  <c r="R40" s="1"/>
  <c r="AI22"/>
  <c r="AI67" s="1"/>
  <c r="AH22"/>
  <c r="AG22"/>
  <c r="AG67" s="1"/>
  <c r="AF22"/>
  <c r="AE22"/>
  <c r="AE67" s="1"/>
  <c r="AD22"/>
  <c r="AC22"/>
  <c r="AC67" s="1"/>
  <c r="AB22"/>
  <c r="AA22"/>
  <c r="AA67" s="1"/>
  <c r="Z22"/>
  <c r="Y22"/>
  <c r="Y67" s="1"/>
  <c r="X22"/>
  <c r="W22"/>
  <c r="W67" s="1"/>
  <c r="V22"/>
  <c r="Q22"/>
  <c r="P22"/>
  <c r="P67" s="1"/>
  <c r="O22"/>
  <c r="N22"/>
  <c r="N67" s="1"/>
  <c r="M22"/>
  <c r="L22"/>
  <c r="L67" s="1"/>
  <c r="K22"/>
  <c r="J22"/>
  <c r="J67" s="1"/>
  <c r="I22"/>
  <c r="H22"/>
  <c r="H67" s="1"/>
  <c r="G22"/>
  <c r="F22"/>
  <c r="F67" s="1"/>
  <c r="E22"/>
  <c r="D22"/>
  <c r="D67" s="1"/>
  <c r="AM21"/>
  <c r="AK21"/>
  <c r="AJ21"/>
  <c r="S21"/>
  <c r="R21"/>
  <c r="AM20"/>
  <c r="AK20"/>
  <c r="AJ20"/>
  <c r="S20"/>
  <c r="R20"/>
  <c r="AN19"/>
  <c r="AK19"/>
  <c r="AM19" s="1"/>
  <c r="AJ19"/>
  <c r="U19"/>
  <c r="S19"/>
  <c r="R19"/>
  <c r="AK18"/>
  <c r="AJ18"/>
  <c r="S18"/>
  <c r="S22" s="1"/>
  <c r="R18"/>
  <c r="AJ22" l="1"/>
  <c r="AJ67" s="1"/>
  <c r="U18"/>
  <c r="AO18" s="1"/>
  <c r="AN18"/>
  <c r="AM50" i="3"/>
  <c r="AL33"/>
  <c r="AN33"/>
  <c r="AJ67"/>
  <c r="AJ68"/>
  <c r="BI15" s="1"/>
  <c r="BF16" s="1"/>
  <c r="AT20"/>
  <c r="AM67"/>
  <c r="T67"/>
  <c r="T68"/>
  <c r="AN44"/>
  <c r="AM62"/>
  <c r="AN40"/>
  <c r="AN50" s="1"/>
  <c r="AU29" s="1"/>
  <c r="T50"/>
  <c r="AN67"/>
  <c r="BK13" s="1"/>
  <c r="AN68"/>
  <c r="BK15" s="1"/>
  <c r="BI13"/>
  <c r="BB14" s="1"/>
  <c r="AJ66" i="1"/>
  <c r="S67"/>
  <c r="R22"/>
  <c r="AK22"/>
  <c r="AM18"/>
  <c r="AM22" s="1"/>
  <c r="AO19"/>
  <c r="AN21"/>
  <c r="U21"/>
  <c r="AO21" s="1"/>
  <c r="G67"/>
  <c r="AX19" s="1"/>
  <c r="G66"/>
  <c r="K67"/>
  <c r="BB19" s="1"/>
  <c r="K66"/>
  <c r="O67"/>
  <c r="BF19" s="1"/>
  <c r="O66"/>
  <c r="V67"/>
  <c r="AU19" s="1"/>
  <c r="V66"/>
  <c r="Z67"/>
  <c r="AY19" s="1"/>
  <c r="Z66"/>
  <c r="AD67"/>
  <c r="BC19" s="1"/>
  <c r="AD66"/>
  <c r="AH67"/>
  <c r="BG19" s="1"/>
  <c r="AH66"/>
  <c r="AK40"/>
  <c r="AO25"/>
  <c r="AO30"/>
  <c r="AN53"/>
  <c r="AN24"/>
  <c r="AN40" s="1"/>
  <c r="AU25" s="1"/>
  <c r="AO28"/>
  <c r="AO34"/>
  <c r="U22"/>
  <c r="AN20"/>
  <c r="U20"/>
  <c r="AO20" s="1"/>
  <c r="E67"/>
  <c r="AV19" s="1"/>
  <c r="E66"/>
  <c r="I67"/>
  <c r="AZ19" s="1"/>
  <c r="I66"/>
  <c r="M67"/>
  <c r="BD19" s="1"/>
  <c r="M66"/>
  <c r="Q67"/>
  <c r="BH19" s="1"/>
  <c r="Q66"/>
  <c r="X67"/>
  <c r="AW19" s="1"/>
  <c r="X66"/>
  <c r="AB67"/>
  <c r="BA19" s="1"/>
  <c r="AB66"/>
  <c r="AF67"/>
  <c r="BE19" s="1"/>
  <c r="AF66"/>
  <c r="AO31"/>
  <c r="AN45"/>
  <c r="AU26" s="1"/>
  <c r="U27"/>
  <c r="AO27" s="1"/>
  <c r="AM29"/>
  <c r="AO29" s="1"/>
  <c r="AM31"/>
  <c r="AM32"/>
  <c r="AO32" s="1"/>
  <c r="AM33"/>
  <c r="AO33" s="1"/>
  <c r="AM35"/>
  <c r="AO35" s="1"/>
  <c r="AM36"/>
  <c r="AO36" s="1"/>
  <c r="AM37"/>
  <c r="AO37" s="1"/>
  <c r="AM38"/>
  <c r="AO38" s="1"/>
  <c r="AM39"/>
  <c r="AO39" s="1"/>
  <c r="AM42"/>
  <c r="AO42" s="1"/>
  <c r="AM43"/>
  <c r="AO43" s="1"/>
  <c r="AM44"/>
  <c r="AO44" s="1"/>
  <c r="U45"/>
  <c r="AK45"/>
  <c r="U52"/>
  <c r="AO52" s="1"/>
  <c r="U57"/>
  <c r="AO57" s="1"/>
  <c r="AM58"/>
  <c r="AM61" s="1"/>
  <c r="U63"/>
  <c r="AN63"/>
  <c r="AN65" s="1"/>
  <c r="U64"/>
  <c r="AO64" s="1"/>
  <c r="D66"/>
  <c r="AU17" s="1"/>
  <c r="H66"/>
  <c r="AY17" s="1"/>
  <c r="L66"/>
  <c r="BC17" s="1"/>
  <c r="P66"/>
  <c r="BG17" s="1"/>
  <c r="Y66"/>
  <c r="AC66"/>
  <c r="AG66"/>
  <c r="S53"/>
  <c r="S66" s="1"/>
  <c r="AO56"/>
  <c r="AN57"/>
  <c r="AN61" s="1"/>
  <c r="AM24"/>
  <c r="U26"/>
  <c r="AO26" s="1"/>
  <c r="U47"/>
  <c r="U48"/>
  <c r="AO48" s="1"/>
  <c r="AM50"/>
  <c r="AO50" s="1"/>
  <c r="U60"/>
  <c r="AO60" s="1"/>
  <c r="F66"/>
  <c r="J66"/>
  <c r="BA17" s="1"/>
  <c r="N66"/>
  <c r="BE17" s="1"/>
  <c r="W66"/>
  <c r="AA66"/>
  <c r="AE66"/>
  <c r="AI66"/>
  <c r="AW17" l="1"/>
  <c r="AN22"/>
  <c r="AN66" s="1"/>
  <c r="AU14" i="3"/>
  <c r="AU20"/>
  <c r="AW16"/>
  <c r="AL67"/>
  <c r="AL68"/>
  <c r="AT24"/>
  <c r="AU24" s="1"/>
  <c r="AT30"/>
  <c r="BI16"/>
  <c r="BA16"/>
  <c r="AZ16"/>
  <c r="BE16"/>
  <c r="BB16"/>
  <c r="BI14"/>
  <c r="AV14"/>
  <c r="BD14"/>
  <c r="BG14"/>
  <c r="AZ14"/>
  <c r="AX14"/>
  <c r="BH14"/>
  <c r="BF14"/>
  <c r="AT14"/>
  <c r="BA14"/>
  <c r="AY14"/>
  <c r="BE14"/>
  <c r="AV16"/>
  <c r="AU16"/>
  <c r="BG16"/>
  <c r="BD16"/>
  <c r="AW14"/>
  <c r="AX16"/>
  <c r="AY16"/>
  <c r="AM68"/>
  <c r="BC14"/>
  <c r="BH16"/>
  <c r="BC16"/>
  <c r="AT23"/>
  <c r="AT25" s="1"/>
  <c r="AT29"/>
  <c r="AT16"/>
  <c r="AU34" i="1"/>
  <c r="AU28"/>
  <c r="AO45"/>
  <c r="AV26" s="1"/>
  <c r="U53"/>
  <c r="AO47"/>
  <c r="AO53" s="1"/>
  <c r="R67"/>
  <c r="BI19" s="1"/>
  <c r="R66"/>
  <c r="BI17" s="1"/>
  <c r="BH17"/>
  <c r="AZ17"/>
  <c r="AO58"/>
  <c r="AO61" s="1"/>
  <c r="AU33"/>
  <c r="AU27"/>
  <c r="BF17"/>
  <c r="AX17"/>
  <c r="AM53"/>
  <c r="AM40"/>
  <c r="AM67" s="1"/>
  <c r="AO24"/>
  <c r="AO40" s="1"/>
  <c r="AV25" s="1"/>
  <c r="U61"/>
  <c r="U65"/>
  <c r="AO63"/>
  <c r="AO65" s="1"/>
  <c r="AM45"/>
  <c r="AM66" s="1"/>
  <c r="BD17"/>
  <c r="AV17"/>
  <c r="AO22"/>
  <c r="U40"/>
  <c r="U67" s="1"/>
  <c r="BB17"/>
  <c r="AK67"/>
  <c r="BJ19" s="1"/>
  <c r="BJ20" s="1"/>
  <c r="AK66"/>
  <c r="BJ17" s="1"/>
  <c r="AU24" l="1"/>
  <c r="AN67"/>
  <c r="AU30"/>
  <c r="AU23" i="3"/>
  <c r="AU26" s="1"/>
  <c r="AT26"/>
  <c r="BJ18" i="1"/>
  <c r="BE18"/>
  <c r="AW18"/>
  <c r="AU18"/>
  <c r="BA18"/>
  <c r="BG18"/>
  <c r="BC18"/>
  <c r="AY18"/>
  <c r="AV34"/>
  <c r="AV28"/>
  <c r="BB18"/>
  <c r="BD18"/>
  <c r="AX20"/>
  <c r="AZ20"/>
  <c r="U66"/>
  <c r="AW20"/>
  <c r="AV33"/>
  <c r="AV27"/>
  <c r="BF20"/>
  <c r="BH20"/>
  <c r="AX18"/>
  <c r="BI18"/>
  <c r="BE20"/>
  <c r="AY20"/>
  <c r="BA20"/>
  <c r="BF18"/>
  <c r="AZ18"/>
  <c r="BI20"/>
  <c r="AV20"/>
  <c r="BC20"/>
  <c r="AO67"/>
  <c r="BL19" s="1"/>
  <c r="AO66"/>
  <c r="BL17" s="1"/>
  <c r="AV24"/>
  <c r="AV29" s="1"/>
  <c r="AV18"/>
  <c r="BG20"/>
  <c r="BH18"/>
  <c r="BB20"/>
  <c r="BD20"/>
  <c r="AU29"/>
  <c r="AU20"/>
  <c r="AV30" l="1"/>
  <c r="AU25" i="3"/>
</calcChain>
</file>

<file path=xl/sharedStrings.xml><?xml version="1.0" encoding="utf-8"?>
<sst xmlns="http://schemas.openxmlformats.org/spreadsheetml/2006/main" count="433" uniqueCount="146">
  <si>
    <t>PLAN STUDIÓW na rok akademicki 2017/2018 uchwalony przez Radę Wydziału w dniu 19.04.2016 r.</t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</si>
  <si>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</si>
  <si>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</si>
  <si>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r>
      <t xml:space="preserve">Rok studiów </t>
    </r>
    <r>
      <rPr>
        <b/>
        <sz val="11"/>
        <rFont val="Arial"/>
        <family val="2"/>
        <charset val="238"/>
      </rPr>
      <t>2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</si>
  <si>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</si>
  <si>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r>
      <t xml:space="preserve">Studia </t>
    </r>
    <r>
      <rPr>
        <b/>
        <sz val="11"/>
        <rFont val="Arial"/>
        <family val="2"/>
        <charset val="238"/>
      </rPr>
      <t>I stopnia</t>
    </r>
  </si>
  <si>
    <t>Lp.</t>
  </si>
  <si>
    <t>Rodzaj zajęć</t>
  </si>
  <si>
    <t>Przedmiot</t>
  </si>
  <si>
    <t>semestr zimowy - III</t>
  </si>
  <si>
    <t>semestr letni - IV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</si>
  <si>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</si>
  <si>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</si>
  <si>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</si>
  <si>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</si>
  <si>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</si>
  <si>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</si>
  <si>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</si>
  <si>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</si>
  <si>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</si>
  <si>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</si>
  <si>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</si>
  <si>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</si>
  <si>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</si>
  <si>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</si>
  <si>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</si>
  <si>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</si>
  <si>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</si>
  <si>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</si>
  <si>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</si>
  <si>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</si>
  <si>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t>Wydział Nauk o Zdrowiu
Kierunek Fizjoterapia
studia stacjonarne
I stopnia
cykl kształcenia 2016-2019
rok II</t>
  </si>
  <si>
    <t>zajęcia fakultatywne (ZF)</t>
  </si>
  <si>
    <t>Moduł przedmiotów podstawowych</t>
  </si>
  <si>
    <t>moduł A - ilość</t>
  </si>
  <si>
    <t>6E</t>
  </si>
  <si>
    <t>podstawowy</t>
  </si>
  <si>
    <t>Fizjologia człowieka z elementami fizjologii wysiłku 1</t>
  </si>
  <si>
    <t>zal / oc</t>
  </si>
  <si>
    <t>moduł A - %</t>
  </si>
  <si>
    <t>Fizjologia człowieka z elementami fizjologii wysiłku 2</t>
  </si>
  <si>
    <t>E</t>
  </si>
  <si>
    <t>moduł B - ilość</t>
  </si>
  <si>
    <t>Biomechanika</t>
  </si>
  <si>
    <t>moduł B - %</t>
  </si>
  <si>
    <t>Patologia ogólna</t>
  </si>
  <si>
    <t>Suma</t>
  </si>
  <si>
    <t>1E</t>
  </si>
  <si>
    <t>Moduł przedmiotów kierunkowych</t>
  </si>
  <si>
    <t>ZAJĘCIA ZORGANIZOWANE</t>
  </si>
  <si>
    <t>godz.</t>
  </si>
  <si>
    <t>ECTS</t>
  </si>
  <si>
    <t>kierunkowy</t>
  </si>
  <si>
    <t>Wychowanie fizyczne 2</t>
  </si>
  <si>
    <t>Grupa treści podstawowych</t>
  </si>
  <si>
    <t>Kształcenie ruchowe - wybrane formy aktywności ruchowej</t>
  </si>
  <si>
    <t>Grupa treści kierunkowych</t>
  </si>
  <si>
    <t>Kinezyterapia 3</t>
  </si>
  <si>
    <t>Grupa treści uzupełniających</t>
  </si>
  <si>
    <t>Masaż leczniczy 2</t>
  </si>
  <si>
    <t>Grupa treści do wyboru - moduł A</t>
  </si>
  <si>
    <t>Kliniczne podstawy fizjoterapii w ortopedii i traumatologii</t>
  </si>
  <si>
    <t>Grupa treści do wyboru - moduł B</t>
  </si>
  <si>
    <t>Kliniczne podstawy fizjoterapii w kardiologii i pulmunologii</t>
  </si>
  <si>
    <t>RAZEM (moduł A)</t>
  </si>
  <si>
    <t xml:space="preserve">Kliniczne podstawy fizjoterapii w reumatologii </t>
  </si>
  <si>
    <t>RAZEM (moduł B)</t>
  </si>
  <si>
    <t>Kliniczne podstawy fizjoterapii w neurologii</t>
  </si>
  <si>
    <t>Kliniczne podstawy fizjoterapii w neurochirurgii</t>
  </si>
  <si>
    <t>PRZEDMIOTY DO WYBORU</t>
  </si>
  <si>
    <t>Fizjoterapia kliniczna w dysfunkcjach narządu ruchu - ortopedia i traumatologia 1</t>
  </si>
  <si>
    <t>moduł A</t>
  </si>
  <si>
    <t>Fizjoterapia kliniczna w dysfunkcjach narządu ruchu - ortopedia i traumatologia 2</t>
  </si>
  <si>
    <t>moduł B</t>
  </si>
  <si>
    <t>Fizjoterapia kliniczna w dysfunkcjach narządu ruchu - reumatologia 1</t>
  </si>
  <si>
    <t>Fizjoterapia kliniczna w dysfunkcjach narządu ruchu - reumatologia 2</t>
  </si>
  <si>
    <t>Fizjoterapia kliniczna w dysfunkcjach narządu ruchu - neurologia 1</t>
  </si>
  <si>
    <t>Fizjoterapia kliniczna w chorobach narządów wewnętrznych - kardiologia i pulmunologia  1</t>
  </si>
  <si>
    <t>Fizjoterapia kliniczna w chorobach narządów wewnętrznych - kardiologia i pulmunologia  2</t>
  </si>
  <si>
    <t>2E</t>
  </si>
  <si>
    <t>Moduł przedmiotów uzupełniających</t>
  </si>
  <si>
    <t>Język obcy 3</t>
  </si>
  <si>
    <t>Język obcy 4</t>
  </si>
  <si>
    <t>Praktyka zawodowa 2</t>
  </si>
  <si>
    <t>zal</t>
  </si>
  <si>
    <t>Moduł ograniczonego wyboru A</t>
  </si>
  <si>
    <t>Masaż w odnowie biologicznej</t>
  </si>
  <si>
    <t xml:space="preserve">Podstawy anatomii palpacyjnej </t>
  </si>
  <si>
    <t>Kinezyterapia w praktyce klinicznej</t>
  </si>
  <si>
    <t>Usprawnianie pacjenta po przeszczepie</t>
  </si>
  <si>
    <t>Leczenie bólu w fizjoterapii</t>
  </si>
  <si>
    <t>Gimnastyka korekcyjna z elementami ćwiczeń kontroli motorycznej</t>
  </si>
  <si>
    <t>Moduł ograniczonego wyboru B</t>
  </si>
  <si>
    <t>Podstawy radiodiagnostyki</t>
  </si>
  <si>
    <t>Moduł wolnego wyboru</t>
  </si>
  <si>
    <t>Przedmiot wolnego wyboru 1</t>
  </si>
  <si>
    <t>Przedmiot wolnego wyboru 2</t>
  </si>
  <si>
    <t>3E</t>
  </si>
  <si>
    <t>Zespół Programowy na kierunku Fizjoterapia</t>
  </si>
  <si>
    <t>………………………………………………</t>
  </si>
  <si>
    <t>Uzgodniono z Samorządem</t>
  </si>
  <si>
    <t>Sporządził</t>
  </si>
  <si>
    <t>data i podpis Dziekana Wydziału</t>
  </si>
  <si>
    <t>PLAN STUDIÓW na rok akademicki 2017/2018 uchwalony przez Radę Wydziału w dniu 21.04.2015r.</t>
  </si>
  <si>
    <t>4E</t>
  </si>
  <si>
    <t>Przedmiot wolnego wyboru 4</t>
  </si>
  <si>
    <t>Przedmiot wolnego wyboru 3</t>
  </si>
  <si>
    <t>Podstawy tensegracji i integracji strukturalnej</t>
  </si>
  <si>
    <t>Ergonomia w fizjoterapii</t>
  </si>
  <si>
    <t xml:space="preserve"> </t>
  </si>
  <si>
    <t>Dieta - integralna forma terapii</t>
  </si>
  <si>
    <t>Elementy terapii zajęciowej w rehabilitacji</t>
  </si>
  <si>
    <t>Psychologia społeczna</t>
  </si>
  <si>
    <t>Psychologia kliniczna</t>
  </si>
  <si>
    <t>Metody specjalne fizjoterapii w pediatrii</t>
  </si>
  <si>
    <t xml:space="preserve">Wybrane formy sportowo-rekreacyjne stosowane w profilaktyce zdrowotnej </t>
  </si>
  <si>
    <t>Elementy pilatesu i jogi</t>
  </si>
  <si>
    <t>Podstawowe zagadnienia BHP dla osób niepełnosprawnych</t>
  </si>
  <si>
    <t>Marketing i zarządzanie w działalności gospodarczej fizjoterapeuty</t>
  </si>
  <si>
    <t>Prawna ochrona osób niepełnosprawnych</t>
  </si>
  <si>
    <t>Elementy terapii dysfunkcji stawu skroniowo-żuchwowego</t>
  </si>
  <si>
    <t>Elementy kompleksowej terapii przeciwobrzękowej</t>
  </si>
  <si>
    <t>Praktyka zawodowa 3</t>
  </si>
  <si>
    <t>Seminarium licencjackie 2</t>
  </si>
  <si>
    <t>Seminarium licencjackie 1</t>
  </si>
  <si>
    <t>Fizjoterapia kliniczna w chirurgii, ginekologii i położnictwie</t>
  </si>
  <si>
    <t>Fizjoterapia kliniczna w onkologii i medycynie paliatywnej</t>
  </si>
  <si>
    <t>Fizjoterapia kliniczna w psychiatrii i geriatrii</t>
  </si>
  <si>
    <t>Fizjoterapia kliniczna w pediatrii - neurologii i neurofizjologii dziecięcej 2</t>
  </si>
  <si>
    <t>Fizjoterapia kliniczna w pediatrii - neurologii i neurofizjologii dziecięcej 1</t>
  </si>
  <si>
    <t>Fizjoterapia kliniczna w neurologii 2</t>
  </si>
  <si>
    <t>Kliniczne podstawy fizjoterapii w pediatrii i neurologii dziecięcej</t>
  </si>
  <si>
    <t>Kliniczne podstawy fizjoterapii w ginekologii i położnictwie</t>
  </si>
  <si>
    <t>Kliniczne podstawy fizjoterapii w chirurgii</t>
  </si>
  <si>
    <t>Kliniczne podstawy fizjoterapii w geriatrii</t>
  </si>
  <si>
    <t>Kliniczne podstawy fizjoterapii w psychiatrii</t>
  </si>
  <si>
    <t>Kliniczne podstawy fizjoterapii w neurologii 2</t>
  </si>
  <si>
    <t>Zaopatrzenie ortopedyczne</t>
  </si>
  <si>
    <t>Terapia manualna</t>
  </si>
  <si>
    <t>Wybrane formy aktywności ruchowej 5</t>
  </si>
  <si>
    <t>Wybrane formy aktywności ruchowej 4</t>
  </si>
  <si>
    <t>Kinezjologia</t>
  </si>
  <si>
    <t>Wydział Nauk o Zdrowiu
Kierunek Fizjoterapia
studia stacjonarne
I stopnia
cykl kształcenia 2015-2018
rok III</t>
  </si>
  <si>
    <t>semestr letni - VI</t>
  </si>
  <si>
    <t>semestr zimowy - V</t>
  </si>
  <si>
    <r>
      <t xml:space="preserve">Rok studiów </t>
    </r>
    <r>
      <rPr>
        <b/>
        <sz val="11"/>
        <rFont val="Arial"/>
        <family val="2"/>
        <charset val="238"/>
      </rPr>
      <t>3</t>
    </r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</si>
</sst>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i/>
      <sz val="9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B0F0"/>
      <name val="Arial"/>
      <family val="2"/>
      <charset val="238"/>
    </font>
    <font>
      <sz val="9"/>
      <color rgb="FF00B0F0"/>
      <name val="Arial"/>
      <family val="2"/>
      <charset val="238"/>
    </font>
    <font>
      <i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6" fillId="2" borderId="0" xfId="0" applyFont="1" applyFill="1"/>
    <xf numFmtId="0" fontId="9" fillId="2" borderId="9" xfId="0" applyFont="1" applyFill="1" applyBorder="1" applyAlignment="1">
      <alignment horizontal="center" textRotation="90"/>
    </xf>
    <xf numFmtId="0" fontId="9" fillId="2" borderId="12" xfId="0" applyFont="1" applyFill="1" applyBorder="1" applyAlignment="1">
      <alignment horizontal="center" textRotation="90"/>
    </xf>
    <xf numFmtId="0" fontId="9" fillId="2" borderId="13" xfId="0" applyFont="1" applyFill="1" applyBorder="1" applyAlignment="1">
      <alignment horizontal="center" textRotation="90"/>
    </xf>
    <xf numFmtId="0" fontId="9" fillId="0" borderId="13" xfId="0" applyFont="1" applyFill="1" applyBorder="1" applyAlignment="1">
      <alignment horizontal="center" textRotation="90"/>
    </xf>
    <xf numFmtId="0" fontId="9" fillId="2" borderId="11" xfId="0" applyFont="1" applyFill="1" applyBorder="1" applyAlignment="1">
      <alignment horizontal="center" textRotation="90"/>
    </xf>
    <xf numFmtId="0" fontId="10" fillId="2" borderId="16" xfId="0" applyFont="1" applyFill="1" applyBorder="1" applyAlignment="1">
      <alignment horizontal="left" vertical="top" wrapText="1"/>
    </xf>
    <xf numFmtId="0" fontId="10" fillId="2" borderId="17" xfId="0" applyFont="1" applyFill="1" applyBorder="1" applyAlignment="1">
      <alignment horizontal="center" textRotation="90"/>
    </xf>
    <xf numFmtId="0" fontId="10" fillId="2" borderId="18" xfId="0" applyFont="1" applyFill="1" applyBorder="1" applyAlignment="1">
      <alignment horizontal="center" textRotation="90"/>
    </xf>
    <xf numFmtId="0" fontId="10" fillId="2" borderId="19" xfId="0" applyFont="1" applyFill="1" applyBorder="1" applyAlignment="1">
      <alignment horizontal="center" textRotation="90"/>
    </xf>
    <xf numFmtId="0" fontId="10" fillId="2" borderId="20" xfId="0" applyFont="1" applyFill="1" applyBorder="1" applyAlignment="1">
      <alignment horizontal="left" vertical="center"/>
    </xf>
    <xf numFmtId="1" fontId="11" fillId="2" borderId="21" xfId="0" applyNumberFormat="1" applyFont="1" applyFill="1" applyBorder="1" applyAlignment="1">
      <alignment horizontal="center" vertical="center"/>
    </xf>
    <xf numFmtId="1" fontId="11" fillId="2" borderId="22" xfId="0" applyNumberFormat="1" applyFont="1" applyFill="1" applyBorder="1" applyAlignment="1">
      <alignment horizontal="center" vertical="center"/>
    </xf>
    <xf numFmtId="1" fontId="11" fillId="2" borderId="23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1" fontId="3" fillId="2" borderId="30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left" vertical="center"/>
    </xf>
    <xf numFmtId="164" fontId="11" fillId="2" borderId="32" xfId="0" applyNumberFormat="1" applyFont="1" applyFill="1" applyBorder="1" applyAlignment="1">
      <alignment horizontal="center" vertical="center"/>
    </xf>
    <xf numFmtId="164" fontId="11" fillId="2" borderId="33" xfId="0" applyNumberFormat="1" applyFont="1" applyFill="1" applyBorder="1" applyAlignment="1">
      <alignment horizontal="center" vertical="center"/>
    </xf>
    <xf numFmtId="1" fontId="11" fillId="2" borderId="33" xfId="0" applyNumberFormat="1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1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" fontId="3" fillId="2" borderId="16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left" vertical="center"/>
    </xf>
    <xf numFmtId="1" fontId="12" fillId="2" borderId="36" xfId="0" applyNumberFormat="1" applyFont="1" applyFill="1" applyBorder="1" applyAlignment="1">
      <alignment horizontal="center" vertical="center"/>
    </xf>
    <xf numFmtId="1" fontId="6" fillId="2" borderId="35" xfId="0" applyNumberFormat="1" applyFont="1" applyFill="1" applyBorder="1" applyAlignment="1">
      <alignment horizontal="center" vertical="center"/>
    </xf>
    <xf numFmtId="1" fontId="6" fillId="2" borderId="38" xfId="0" applyNumberFormat="1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right" vertical="center"/>
    </xf>
    <xf numFmtId="0" fontId="13" fillId="2" borderId="36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" fontId="6" fillId="2" borderId="29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 wrapText="1"/>
    </xf>
    <xf numFmtId="1" fontId="6" fillId="2" borderId="40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left" vertical="center" wrapText="1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34" xfId="0" applyNumberFormat="1" applyFont="1" applyFill="1" applyBorder="1" applyAlignment="1">
      <alignment horizontal="center" vertical="center"/>
    </xf>
    <xf numFmtId="1" fontId="3" fillId="2" borderId="45" xfId="0" applyNumberFormat="1" applyFont="1" applyFill="1" applyBorder="1" applyAlignment="1">
      <alignment horizontal="center" vertical="center"/>
    </xf>
    <xf numFmtId="164" fontId="3" fillId="2" borderId="45" xfId="0" applyNumberFormat="1" applyFont="1" applyFill="1" applyBorder="1" applyAlignment="1">
      <alignment horizontal="center" vertical="center"/>
    </xf>
    <xf numFmtId="1" fontId="9" fillId="2" borderId="16" xfId="0" applyNumberFormat="1" applyFont="1" applyFill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/>
    <xf numFmtId="1" fontId="9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17" fillId="0" borderId="29" xfId="0" applyNumberFormat="1" applyFont="1" applyBorder="1" applyAlignment="1">
      <alignment horizontal="center" vertical="center"/>
    </xf>
    <xf numFmtId="1" fontId="18" fillId="0" borderId="36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" fontId="19" fillId="0" borderId="36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0" fontId="9" fillId="0" borderId="0" xfId="0" applyFont="1"/>
    <xf numFmtId="1" fontId="9" fillId="0" borderId="39" xfId="0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164" fontId="9" fillId="0" borderId="36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1" fontId="17" fillId="0" borderId="36" xfId="0" applyNumberFormat="1" applyFont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21" fillId="0" borderId="35" xfId="0" applyFont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0" fontId="10" fillId="3" borderId="36" xfId="0" applyFont="1" applyFill="1" applyBorder="1" applyAlignment="1">
      <alignment horizontal="left" vertical="center"/>
    </xf>
    <xf numFmtId="0" fontId="22" fillId="4" borderId="36" xfId="0" applyFont="1" applyFill="1" applyBorder="1" applyAlignment="1">
      <alignment horizontal="center" vertical="center"/>
    </xf>
    <xf numFmtId="0" fontId="23" fillId="5" borderId="37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/>
    </xf>
    <xf numFmtId="1" fontId="26" fillId="0" borderId="36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" fontId="11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0" fontId="10" fillId="3" borderId="31" xfId="0" applyFont="1" applyFill="1" applyBorder="1" applyAlignment="1">
      <alignment horizontal="left" vertical="center"/>
    </xf>
    <xf numFmtId="1" fontId="11" fillId="0" borderId="23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left" vertical="center"/>
    </xf>
    <xf numFmtId="1" fontId="9" fillId="0" borderId="26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0" fontId="10" fillId="3" borderId="19" xfId="0" applyFont="1" applyFill="1" applyBorder="1" applyAlignment="1">
      <alignment horizontal="center" textRotation="90"/>
    </xf>
    <xf numFmtId="0" fontId="10" fillId="3" borderId="18" xfId="0" applyFont="1" applyFill="1" applyBorder="1" applyAlignment="1">
      <alignment horizontal="center" textRotation="90"/>
    </xf>
    <xf numFmtId="0" fontId="10" fillId="3" borderId="17" xfId="0" applyFont="1" applyFill="1" applyBorder="1" applyAlignment="1">
      <alignment horizontal="center" textRotation="90"/>
    </xf>
    <xf numFmtId="0" fontId="29" fillId="0" borderId="16" xfId="0" applyFont="1" applyBorder="1" applyAlignment="1">
      <alignment horizontal="left" vertical="top" wrapText="1"/>
    </xf>
    <xf numFmtId="0" fontId="0" fillId="0" borderId="11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9" fillId="0" borderId="13" xfId="0" applyFont="1" applyBorder="1" applyAlignment="1">
      <alignment horizontal="center" textRotation="90"/>
    </xf>
    <xf numFmtId="0" fontId="9" fillId="0" borderId="12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14" fillId="2" borderId="4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4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textRotation="90"/>
    </xf>
    <xf numFmtId="0" fontId="8" fillId="2" borderId="14" xfId="0" applyFont="1" applyFill="1" applyBorder="1" applyAlignment="1">
      <alignment horizontal="center" textRotation="90"/>
    </xf>
    <xf numFmtId="0" fontId="8" fillId="2" borderId="8" xfId="0" applyFont="1" applyFill="1" applyBorder="1" applyAlignment="1">
      <alignment horizontal="center" textRotation="90"/>
    </xf>
    <xf numFmtId="0" fontId="8" fillId="2" borderId="15" xfId="0" applyFont="1" applyFill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8" fillId="0" borderId="8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392206</xdr:colOff>
      <xdr:row>0</xdr:row>
      <xdr:rowOff>0</xdr:rowOff>
    </xdr:from>
    <xdr:to>
      <xdr:col>2</xdr:col>
      <xdr:colOff>4072697</xdr:colOff>
      <xdr:row>5</xdr:row>
      <xdr:rowOff>194421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49481" y="0"/>
          <a:ext cx="3680491" cy="95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L75"/>
  <sheetViews>
    <sheetView showZeros="0" tabSelected="1" zoomScale="85" zoomScaleNormal="85" zoomScaleSheetLayoutView="100" workbookViewId="0">
      <selection activeCell="X19" sqref="X19"/>
    </sheetView>
  </sheetViews>
  <sheetFormatPr defaultRowHeight="12"/>
  <cols>
    <col min="1" max="1" width="4.28515625" style="3" customWidth="1"/>
    <col min="2" max="2" width="11.5703125" style="3" bestFit="1" customWidth="1"/>
    <col min="3" max="3" width="73.5703125" style="3" customWidth="1"/>
    <col min="4" max="19" width="4.85546875" style="3" customWidth="1"/>
    <col min="20" max="20" width="6.140625" style="3" bestFit="1" customWidth="1"/>
    <col min="21" max="37" width="4.85546875" style="3" customWidth="1"/>
    <col min="38" max="38" width="6.140625" style="3" bestFit="1" customWidth="1"/>
    <col min="39" max="39" width="4.85546875" style="3" customWidth="1"/>
    <col min="40" max="41" width="5.7109375" style="3" customWidth="1"/>
    <col min="42" max="45" width="9.140625" style="3"/>
    <col min="46" max="46" width="32.140625" style="3" bestFit="1" customWidth="1"/>
    <col min="47" max="47" width="6.42578125" style="3" bestFit="1" customWidth="1"/>
    <col min="48" max="48" width="5.7109375" style="3" bestFit="1" customWidth="1"/>
    <col min="49" max="49" width="5.28515625" style="3" bestFit="1" customWidth="1"/>
    <col min="50" max="52" width="4.5703125" style="3" bestFit="1" customWidth="1"/>
    <col min="53" max="53" width="5.28515625" style="3" bestFit="1" customWidth="1"/>
    <col min="54" max="58" width="4.5703125" style="3" bestFit="1" customWidth="1"/>
    <col min="59" max="60" width="5.28515625" style="3" bestFit="1" customWidth="1"/>
    <col min="61" max="62" width="5.85546875" style="3" bestFit="1" customWidth="1"/>
    <col min="63" max="64" width="4.5703125" style="3" bestFit="1" customWidth="1"/>
    <col min="65" max="16384" width="9.140625" style="3"/>
  </cols>
  <sheetData>
    <row r="6" spans="1:64" s="1" customFormat="1" ht="20.100000000000001" customHeight="1">
      <c r="A6" s="182" t="s">
        <v>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</row>
    <row r="8" spans="1:64" ht="15" customHeight="1">
      <c r="A8" s="2" t="s">
        <v>1</v>
      </c>
    </row>
    <row r="9" spans="1:64" ht="15" customHeight="1">
      <c r="A9" s="2" t="s">
        <v>2</v>
      </c>
    </row>
    <row r="10" spans="1:64" ht="15" customHeight="1">
      <c r="A10" s="2" t="s">
        <v>3</v>
      </c>
    </row>
    <row r="11" spans="1:64" ht="15" customHeight="1">
      <c r="A11" s="2" t="s">
        <v>4</v>
      </c>
    </row>
    <row r="12" spans="1:64" ht="15" customHeight="1">
      <c r="A12" s="2" t="s">
        <v>5</v>
      </c>
    </row>
    <row r="14" spans="1:64" ht="12.75" thickBot="1"/>
    <row r="15" spans="1:64" ht="17.25" customHeight="1" thickBot="1">
      <c r="A15" s="183" t="s">
        <v>6</v>
      </c>
      <c r="B15" s="185" t="s">
        <v>7</v>
      </c>
      <c r="C15" s="187" t="s">
        <v>8</v>
      </c>
      <c r="D15" s="189" t="s">
        <v>9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1"/>
      <c r="V15" s="189" t="s">
        <v>10</v>
      </c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1"/>
      <c r="AN15" s="192" t="s">
        <v>11</v>
      </c>
      <c r="AO15" s="194" t="s">
        <v>12</v>
      </c>
    </row>
    <row r="16" spans="1:64" ht="243" customHeight="1" thickBot="1">
      <c r="A16" s="184"/>
      <c r="B16" s="186"/>
      <c r="C16" s="188"/>
      <c r="D16" s="4" t="s">
        <v>13</v>
      </c>
      <c r="E16" s="5" t="s">
        <v>14</v>
      </c>
      <c r="F16" s="6" t="s">
        <v>15</v>
      </c>
      <c r="G16" s="6" t="s">
        <v>16</v>
      </c>
      <c r="H16" s="6" t="s">
        <v>17</v>
      </c>
      <c r="I16" s="6" t="s">
        <v>18</v>
      </c>
      <c r="J16" s="6" t="s">
        <v>19</v>
      </c>
      <c r="K16" s="6" t="s">
        <v>20</v>
      </c>
      <c r="L16" s="6" t="s">
        <v>21</v>
      </c>
      <c r="M16" s="6" t="s">
        <v>22</v>
      </c>
      <c r="N16" s="7" t="s">
        <v>23</v>
      </c>
      <c r="O16" s="6" t="s">
        <v>24</v>
      </c>
      <c r="P16" s="6" t="s">
        <v>25</v>
      </c>
      <c r="Q16" s="6" t="s">
        <v>26</v>
      </c>
      <c r="R16" s="6" t="s">
        <v>27</v>
      </c>
      <c r="S16" s="6" t="s">
        <v>28</v>
      </c>
      <c r="T16" s="6" t="s">
        <v>29</v>
      </c>
      <c r="U16" s="8" t="s">
        <v>30</v>
      </c>
      <c r="V16" s="5" t="s">
        <v>13</v>
      </c>
      <c r="W16" s="5" t="s">
        <v>14</v>
      </c>
      <c r="X16" s="5" t="s">
        <v>15</v>
      </c>
      <c r="Y16" s="5" t="s">
        <v>16</v>
      </c>
      <c r="Z16" s="5" t="s">
        <v>17</v>
      </c>
      <c r="AA16" s="5" t="s">
        <v>18</v>
      </c>
      <c r="AB16" s="5" t="s">
        <v>19</v>
      </c>
      <c r="AC16" s="5" t="s">
        <v>20</v>
      </c>
      <c r="AD16" s="6" t="s">
        <v>21</v>
      </c>
      <c r="AE16" s="6" t="s">
        <v>22</v>
      </c>
      <c r="AF16" s="7" t="s">
        <v>23</v>
      </c>
      <c r="AG16" s="6" t="s">
        <v>24</v>
      </c>
      <c r="AH16" s="6" t="s">
        <v>25</v>
      </c>
      <c r="AI16" s="6" t="s">
        <v>26</v>
      </c>
      <c r="AJ16" s="6" t="s">
        <v>27</v>
      </c>
      <c r="AK16" s="6" t="s">
        <v>28</v>
      </c>
      <c r="AL16" s="6" t="s">
        <v>29</v>
      </c>
      <c r="AM16" s="8" t="s">
        <v>30</v>
      </c>
      <c r="AN16" s="193"/>
      <c r="AO16" s="195"/>
      <c r="AT16" s="9" t="s">
        <v>31</v>
      </c>
      <c r="AU16" s="10" t="s">
        <v>13</v>
      </c>
      <c r="AV16" s="11" t="s">
        <v>14</v>
      </c>
      <c r="AW16" s="11" t="s">
        <v>15</v>
      </c>
      <c r="AX16" s="11" t="s">
        <v>16</v>
      </c>
      <c r="AY16" s="11" t="s">
        <v>17</v>
      </c>
      <c r="AZ16" s="11" t="s">
        <v>18</v>
      </c>
      <c r="BA16" s="11" t="s">
        <v>19</v>
      </c>
      <c r="BB16" s="11" t="s">
        <v>20</v>
      </c>
      <c r="BC16" s="11" t="s">
        <v>21</v>
      </c>
      <c r="BD16" s="11" t="s">
        <v>22</v>
      </c>
      <c r="BE16" s="11" t="s">
        <v>32</v>
      </c>
      <c r="BF16" s="11" t="s">
        <v>24</v>
      </c>
      <c r="BG16" s="11" t="s">
        <v>25</v>
      </c>
      <c r="BH16" s="11" t="s">
        <v>26</v>
      </c>
      <c r="BI16" s="11" t="s">
        <v>27</v>
      </c>
      <c r="BJ16" s="11" t="s">
        <v>28</v>
      </c>
      <c r="BK16" s="11" t="s">
        <v>29</v>
      </c>
      <c r="BL16" s="12" t="s">
        <v>30</v>
      </c>
    </row>
    <row r="17" spans="1:64" ht="15" customHeight="1" thickBot="1">
      <c r="A17" s="178" t="s">
        <v>33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80"/>
      <c r="AT17" s="13" t="s">
        <v>34</v>
      </c>
      <c r="AU17" s="14">
        <f>D66+V66</f>
        <v>235</v>
      </c>
      <c r="AV17" s="15">
        <f t="shared" ref="AV17:BJ17" si="0">E66+W66</f>
        <v>20</v>
      </c>
      <c r="AW17" s="15">
        <f t="shared" si="0"/>
        <v>250</v>
      </c>
      <c r="AX17" s="15">
        <f t="shared" si="0"/>
        <v>75</v>
      </c>
      <c r="AY17" s="15">
        <f t="shared" si="0"/>
        <v>0</v>
      </c>
      <c r="AZ17" s="15">
        <f t="shared" si="0"/>
        <v>0</v>
      </c>
      <c r="BA17" s="15">
        <f t="shared" si="0"/>
        <v>200</v>
      </c>
      <c r="BB17" s="15">
        <f t="shared" si="0"/>
        <v>0</v>
      </c>
      <c r="BC17" s="15">
        <f t="shared" si="0"/>
        <v>0</v>
      </c>
      <c r="BD17" s="15">
        <f t="shared" si="0"/>
        <v>60</v>
      </c>
      <c r="BE17" s="15">
        <f t="shared" si="0"/>
        <v>0</v>
      </c>
      <c r="BF17" s="15">
        <f t="shared" si="0"/>
        <v>35</v>
      </c>
      <c r="BG17" s="15">
        <f t="shared" si="0"/>
        <v>300</v>
      </c>
      <c r="BH17" s="15">
        <f t="shared" si="0"/>
        <v>475</v>
      </c>
      <c r="BI17" s="15">
        <f t="shared" si="0"/>
        <v>1175</v>
      </c>
      <c r="BJ17" s="15">
        <f t="shared" si="0"/>
        <v>1650</v>
      </c>
      <c r="BK17" s="15" t="s">
        <v>35</v>
      </c>
      <c r="BL17" s="16">
        <f>AO66</f>
        <v>60</v>
      </c>
    </row>
    <row r="18" spans="1:64" ht="15" customHeight="1" thickBot="1">
      <c r="A18" s="17">
        <v>1</v>
      </c>
      <c r="B18" s="18" t="s">
        <v>36</v>
      </c>
      <c r="C18" s="19" t="s">
        <v>37</v>
      </c>
      <c r="D18" s="17">
        <v>20</v>
      </c>
      <c r="E18" s="20"/>
      <c r="F18" s="20"/>
      <c r="G18" s="21">
        <v>20</v>
      </c>
      <c r="H18" s="21"/>
      <c r="I18" s="21"/>
      <c r="J18" s="21"/>
      <c r="K18" s="21"/>
      <c r="L18" s="21"/>
      <c r="M18" s="21"/>
      <c r="N18" s="21"/>
      <c r="O18" s="21"/>
      <c r="P18" s="21"/>
      <c r="Q18" s="20">
        <v>10</v>
      </c>
      <c r="R18" s="22">
        <f t="shared" ref="R18:R21" si="1">SUM(D18:P18)</f>
        <v>40</v>
      </c>
      <c r="S18" s="22">
        <f t="shared" ref="S18:S21" si="2">SUM(D18:Q18)</f>
        <v>50</v>
      </c>
      <c r="T18" s="20" t="s">
        <v>38</v>
      </c>
      <c r="U18" s="23">
        <f>TRUNC(S18/25)</f>
        <v>2</v>
      </c>
      <c r="V18" s="17"/>
      <c r="W18" s="24"/>
      <c r="X18" s="18"/>
      <c r="Y18" s="24"/>
      <c r="Z18" s="24"/>
      <c r="AA18" s="24"/>
      <c r="AB18" s="24"/>
      <c r="AC18" s="24"/>
      <c r="AD18" s="21"/>
      <c r="AE18" s="21"/>
      <c r="AF18" s="21"/>
      <c r="AG18" s="21"/>
      <c r="AH18" s="21"/>
      <c r="AI18" s="18"/>
      <c r="AJ18" s="22">
        <f t="shared" ref="AJ18:AJ21" si="3">SUM(V18:AH18)</f>
        <v>0</v>
      </c>
      <c r="AK18" s="22">
        <f t="shared" ref="AK18:AK21" si="4">SUM(V18:AI18)</f>
        <v>0</v>
      </c>
      <c r="AL18" s="18"/>
      <c r="AM18" s="25">
        <f>TRUNC(AK18/25)</f>
        <v>0</v>
      </c>
      <c r="AN18" s="26">
        <f>S18+AK18</f>
        <v>50</v>
      </c>
      <c r="AO18" s="26">
        <f>U18+AM18</f>
        <v>2</v>
      </c>
      <c r="AT18" s="27" t="s">
        <v>39</v>
      </c>
      <c r="AU18" s="28">
        <f>(AU17/$BJ17)*100</f>
        <v>14.242424242424242</v>
      </c>
      <c r="AV18" s="29">
        <f t="shared" ref="AV18:BJ18" si="5">(AV17/$BJ17)*100</f>
        <v>1.2121212121212122</v>
      </c>
      <c r="AW18" s="29">
        <f t="shared" si="5"/>
        <v>15.151515151515152</v>
      </c>
      <c r="AX18" s="29">
        <f t="shared" si="5"/>
        <v>4.5454545454545459</v>
      </c>
      <c r="AY18" s="29">
        <f t="shared" si="5"/>
        <v>0</v>
      </c>
      <c r="AZ18" s="29">
        <f t="shared" si="5"/>
        <v>0</v>
      </c>
      <c r="BA18" s="29">
        <f t="shared" si="5"/>
        <v>12.121212121212121</v>
      </c>
      <c r="BB18" s="29">
        <f t="shared" si="5"/>
        <v>0</v>
      </c>
      <c r="BC18" s="29">
        <f t="shared" si="5"/>
        <v>0</v>
      </c>
      <c r="BD18" s="29">
        <f t="shared" si="5"/>
        <v>3.6363636363636362</v>
      </c>
      <c r="BE18" s="29">
        <f t="shared" si="5"/>
        <v>0</v>
      </c>
      <c r="BF18" s="29">
        <f t="shared" si="5"/>
        <v>2.1212121212121215</v>
      </c>
      <c r="BG18" s="29">
        <f t="shared" si="5"/>
        <v>18.181818181818183</v>
      </c>
      <c r="BH18" s="29">
        <f t="shared" si="5"/>
        <v>28.787878787878789</v>
      </c>
      <c r="BI18" s="29">
        <f t="shared" si="5"/>
        <v>71.212121212121218</v>
      </c>
      <c r="BJ18" s="30">
        <f t="shared" si="5"/>
        <v>100</v>
      </c>
      <c r="BK18" s="31"/>
      <c r="BL18" s="32"/>
    </row>
    <row r="19" spans="1:64" ht="15" customHeight="1">
      <c r="A19" s="33">
        <v>2</v>
      </c>
      <c r="B19" s="20" t="s">
        <v>36</v>
      </c>
      <c r="C19" s="19" t="s">
        <v>40</v>
      </c>
      <c r="D19" s="33"/>
      <c r="E19" s="34"/>
      <c r="F19" s="34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4"/>
      <c r="R19" s="36">
        <f t="shared" si="1"/>
        <v>0</v>
      </c>
      <c r="S19" s="36">
        <f t="shared" si="2"/>
        <v>0</v>
      </c>
      <c r="T19" s="34"/>
      <c r="U19" s="37">
        <f>TRUNC(S19/25)</f>
        <v>0</v>
      </c>
      <c r="V19" s="33">
        <v>15</v>
      </c>
      <c r="W19" s="38"/>
      <c r="X19" s="34"/>
      <c r="Y19" s="38">
        <v>20</v>
      </c>
      <c r="Z19" s="38"/>
      <c r="AA19" s="38"/>
      <c r="AB19" s="38"/>
      <c r="AC19" s="38"/>
      <c r="AD19" s="35"/>
      <c r="AE19" s="35"/>
      <c r="AF19" s="35"/>
      <c r="AG19" s="35"/>
      <c r="AH19" s="35"/>
      <c r="AI19" s="34">
        <v>15</v>
      </c>
      <c r="AJ19" s="36">
        <f t="shared" si="3"/>
        <v>35</v>
      </c>
      <c r="AK19" s="36">
        <f t="shared" si="4"/>
        <v>50</v>
      </c>
      <c r="AL19" s="34" t="s">
        <v>41</v>
      </c>
      <c r="AM19" s="25">
        <f>TRUNC(AK19/25)</f>
        <v>2</v>
      </c>
      <c r="AN19" s="26">
        <f t="shared" ref="AN19:AN21" si="6">S19+AK19</f>
        <v>50</v>
      </c>
      <c r="AO19" s="26">
        <f t="shared" ref="AO19:AO21" si="7">U19+AM19</f>
        <v>2</v>
      </c>
      <c r="AT19" s="13" t="s">
        <v>42</v>
      </c>
      <c r="AU19" s="14">
        <f>D67+V67</f>
        <v>230</v>
      </c>
      <c r="AV19" s="15">
        <f t="shared" ref="AV19:BJ19" si="8">E67+W67</f>
        <v>20</v>
      </c>
      <c r="AW19" s="15">
        <f t="shared" si="8"/>
        <v>250</v>
      </c>
      <c r="AX19" s="15">
        <f t="shared" si="8"/>
        <v>75</v>
      </c>
      <c r="AY19" s="15">
        <f t="shared" si="8"/>
        <v>0</v>
      </c>
      <c r="AZ19" s="15">
        <f t="shared" si="8"/>
        <v>0</v>
      </c>
      <c r="BA19" s="15">
        <f t="shared" si="8"/>
        <v>200</v>
      </c>
      <c r="BB19" s="15">
        <f t="shared" si="8"/>
        <v>0</v>
      </c>
      <c r="BC19" s="15">
        <f t="shared" si="8"/>
        <v>0</v>
      </c>
      <c r="BD19" s="15">
        <f t="shared" si="8"/>
        <v>60</v>
      </c>
      <c r="BE19" s="15">
        <f t="shared" si="8"/>
        <v>0</v>
      </c>
      <c r="BF19" s="15">
        <f t="shared" si="8"/>
        <v>35</v>
      </c>
      <c r="BG19" s="15">
        <f t="shared" si="8"/>
        <v>300</v>
      </c>
      <c r="BH19" s="15">
        <f t="shared" si="8"/>
        <v>480</v>
      </c>
      <c r="BI19" s="15">
        <f t="shared" si="8"/>
        <v>1170</v>
      </c>
      <c r="BJ19" s="15">
        <f t="shared" si="8"/>
        <v>1650</v>
      </c>
      <c r="BK19" s="39" t="s">
        <v>35</v>
      </c>
      <c r="BL19" s="16">
        <f>AO67</f>
        <v>60</v>
      </c>
    </row>
    <row r="20" spans="1:64" ht="15" customHeight="1" thickBot="1">
      <c r="A20" s="33">
        <v>3</v>
      </c>
      <c r="B20" s="34" t="s">
        <v>36</v>
      </c>
      <c r="C20" s="40" t="s">
        <v>43</v>
      </c>
      <c r="D20" s="33">
        <v>25</v>
      </c>
      <c r="E20" s="34">
        <v>20</v>
      </c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4">
        <v>10</v>
      </c>
      <c r="R20" s="36">
        <f t="shared" si="1"/>
        <v>45</v>
      </c>
      <c r="S20" s="36">
        <f t="shared" si="2"/>
        <v>55</v>
      </c>
      <c r="T20" s="34" t="s">
        <v>41</v>
      </c>
      <c r="U20" s="37">
        <f>TRUNC(S20/25)</f>
        <v>2</v>
      </c>
      <c r="V20" s="33"/>
      <c r="W20" s="38"/>
      <c r="X20" s="34"/>
      <c r="Y20" s="38"/>
      <c r="Z20" s="38"/>
      <c r="AA20" s="38"/>
      <c r="AB20" s="38"/>
      <c r="AC20" s="38"/>
      <c r="AD20" s="35"/>
      <c r="AE20" s="35"/>
      <c r="AF20" s="35"/>
      <c r="AG20" s="35"/>
      <c r="AH20" s="35"/>
      <c r="AI20" s="34"/>
      <c r="AJ20" s="36">
        <f t="shared" si="3"/>
        <v>0</v>
      </c>
      <c r="AK20" s="36">
        <f t="shared" si="4"/>
        <v>0</v>
      </c>
      <c r="AL20" s="34"/>
      <c r="AM20" s="25">
        <f>TRUNC(AK20/25)</f>
        <v>0</v>
      </c>
      <c r="AN20" s="26">
        <f t="shared" si="6"/>
        <v>55</v>
      </c>
      <c r="AO20" s="26">
        <f t="shared" si="7"/>
        <v>2</v>
      </c>
      <c r="AT20" s="27" t="s">
        <v>44</v>
      </c>
      <c r="AU20" s="28">
        <f>(AU19/$BJ19)*100</f>
        <v>13.939393939393941</v>
      </c>
      <c r="AV20" s="29">
        <f t="shared" ref="AV20:BJ20" si="9">(AV19/$BJ19)*100</f>
        <v>1.2121212121212122</v>
      </c>
      <c r="AW20" s="29">
        <f t="shared" si="9"/>
        <v>15.151515151515152</v>
      </c>
      <c r="AX20" s="29">
        <f t="shared" si="9"/>
        <v>4.5454545454545459</v>
      </c>
      <c r="AY20" s="29">
        <f t="shared" si="9"/>
        <v>0</v>
      </c>
      <c r="AZ20" s="29">
        <f t="shared" si="9"/>
        <v>0</v>
      </c>
      <c r="BA20" s="29">
        <f t="shared" si="9"/>
        <v>12.121212121212121</v>
      </c>
      <c r="BB20" s="29">
        <f t="shared" si="9"/>
        <v>0</v>
      </c>
      <c r="BC20" s="29">
        <f t="shared" si="9"/>
        <v>0</v>
      </c>
      <c r="BD20" s="29">
        <f t="shared" si="9"/>
        <v>3.6363636363636362</v>
      </c>
      <c r="BE20" s="29">
        <f t="shared" si="9"/>
        <v>0</v>
      </c>
      <c r="BF20" s="29">
        <f t="shared" si="9"/>
        <v>2.1212121212121215</v>
      </c>
      <c r="BG20" s="29">
        <f t="shared" si="9"/>
        <v>18.181818181818183</v>
      </c>
      <c r="BH20" s="29">
        <f t="shared" si="9"/>
        <v>29.09090909090909</v>
      </c>
      <c r="BI20" s="29">
        <f t="shared" si="9"/>
        <v>70.909090909090907</v>
      </c>
      <c r="BJ20" s="30">
        <f t="shared" si="9"/>
        <v>100</v>
      </c>
      <c r="BK20" s="31"/>
      <c r="BL20" s="32"/>
    </row>
    <row r="21" spans="1:64" ht="15" customHeight="1" thickBot="1">
      <c r="A21" s="17">
        <v>4</v>
      </c>
      <c r="B21" s="41" t="s">
        <v>36</v>
      </c>
      <c r="C21" s="40" t="s">
        <v>45</v>
      </c>
      <c r="D21" s="33"/>
      <c r="E21" s="34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4"/>
      <c r="R21" s="36">
        <f t="shared" si="1"/>
        <v>0</v>
      </c>
      <c r="S21" s="36">
        <f t="shared" si="2"/>
        <v>0</v>
      </c>
      <c r="T21" s="34"/>
      <c r="U21" s="37">
        <f>TRUNC(S21/25)</f>
        <v>0</v>
      </c>
      <c r="V21" s="33">
        <v>15</v>
      </c>
      <c r="W21" s="38"/>
      <c r="X21" s="34"/>
      <c r="Y21" s="38"/>
      <c r="Z21" s="38"/>
      <c r="AA21" s="38"/>
      <c r="AB21" s="38"/>
      <c r="AC21" s="38"/>
      <c r="AD21" s="35"/>
      <c r="AE21" s="35"/>
      <c r="AF21" s="35"/>
      <c r="AG21" s="35"/>
      <c r="AH21" s="35"/>
      <c r="AI21" s="34">
        <v>10</v>
      </c>
      <c r="AJ21" s="36">
        <f t="shared" si="3"/>
        <v>15</v>
      </c>
      <c r="AK21" s="36">
        <f t="shared" si="4"/>
        <v>25</v>
      </c>
      <c r="AL21" s="34" t="s">
        <v>38</v>
      </c>
      <c r="AM21" s="25">
        <f>TRUNC(AK21/25)</f>
        <v>1</v>
      </c>
      <c r="AN21" s="26">
        <f t="shared" si="6"/>
        <v>25</v>
      </c>
      <c r="AO21" s="26">
        <f t="shared" si="7"/>
        <v>1</v>
      </c>
      <c r="AT21" s="42"/>
      <c r="AU21" s="43"/>
      <c r="AV21" s="43"/>
    </row>
    <row r="22" spans="1:64" ht="15" customHeight="1" thickBot="1">
      <c r="A22" s="175" t="s">
        <v>46</v>
      </c>
      <c r="B22" s="176"/>
      <c r="C22" s="177"/>
      <c r="D22" s="44">
        <f t="shared" ref="D22:S22" si="10">SUM(D18:D21)</f>
        <v>45</v>
      </c>
      <c r="E22" s="44">
        <f t="shared" si="10"/>
        <v>20</v>
      </c>
      <c r="F22" s="44">
        <f t="shared" si="10"/>
        <v>0</v>
      </c>
      <c r="G22" s="44">
        <f t="shared" si="10"/>
        <v>20</v>
      </c>
      <c r="H22" s="44">
        <f t="shared" si="10"/>
        <v>0</v>
      </c>
      <c r="I22" s="44">
        <f t="shared" si="10"/>
        <v>0</v>
      </c>
      <c r="J22" s="44">
        <f t="shared" si="10"/>
        <v>0</v>
      </c>
      <c r="K22" s="44">
        <f t="shared" si="10"/>
        <v>0</v>
      </c>
      <c r="L22" s="44">
        <f t="shared" si="10"/>
        <v>0</v>
      </c>
      <c r="M22" s="44">
        <f t="shared" si="10"/>
        <v>0</v>
      </c>
      <c r="N22" s="44">
        <f t="shared" si="10"/>
        <v>0</v>
      </c>
      <c r="O22" s="44">
        <f t="shared" si="10"/>
        <v>0</v>
      </c>
      <c r="P22" s="44">
        <f t="shared" si="10"/>
        <v>0</v>
      </c>
      <c r="Q22" s="44">
        <f t="shared" si="10"/>
        <v>20</v>
      </c>
      <c r="R22" s="44">
        <f t="shared" si="10"/>
        <v>85</v>
      </c>
      <c r="S22" s="44">
        <f t="shared" si="10"/>
        <v>105</v>
      </c>
      <c r="T22" s="44" t="s">
        <v>47</v>
      </c>
      <c r="U22" s="45">
        <f t="shared" ref="U22:AK22" si="11">SUM(U18:U21)</f>
        <v>4</v>
      </c>
      <c r="V22" s="44">
        <f t="shared" si="11"/>
        <v>30</v>
      </c>
      <c r="W22" s="44">
        <f t="shared" si="11"/>
        <v>0</v>
      </c>
      <c r="X22" s="44">
        <f t="shared" si="11"/>
        <v>0</v>
      </c>
      <c r="Y22" s="44">
        <f t="shared" si="11"/>
        <v>20</v>
      </c>
      <c r="Z22" s="44">
        <f t="shared" si="11"/>
        <v>0</v>
      </c>
      <c r="AA22" s="44">
        <f t="shared" si="11"/>
        <v>0</v>
      </c>
      <c r="AB22" s="44">
        <f t="shared" si="11"/>
        <v>0</v>
      </c>
      <c r="AC22" s="44">
        <f t="shared" si="11"/>
        <v>0</v>
      </c>
      <c r="AD22" s="44">
        <f t="shared" si="11"/>
        <v>0</v>
      </c>
      <c r="AE22" s="44">
        <f t="shared" si="11"/>
        <v>0</v>
      </c>
      <c r="AF22" s="44">
        <f t="shared" si="11"/>
        <v>0</v>
      </c>
      <c r="AG22" s="44">
        <f t="shared" si="11"/>
        <v>0</v>
      </c>
      <c r="AH22" s="44">
        <f t="shared" si="11"/>
        <v>0</v>
      </c>
      <c r="AI22" s="44">
        <f t="shared" si="11"/>
        <v>25</v>
      </c>
      <c r="AJ22" s="44">
        <f t="shared" si="11"/>
        <v>50</v>
      </c>
      <c r="AK22" s="44">
        <f t="shared" si="11"/>
        <v>75</v>
      </c>
      <c r="AL22" s="44" t="s">
        <v>47</v>
      </c>
      <c r="AM22" s="45">
        <f>SUM(AM18:AM21)</f>
        <v>3</v>
      </c>
      <c r="AN22" s="44">
        <f>SUM(AN18:AN21)</f>
        <v>180</v>
      </c>
      <c r="AO22" s="45">
        <f>SUM(AO18:AO21)</f>
        <v>7</v>
      </c>
      <c r="AT22" s="42"/>
      <c r="AU22" s="46"/>
      <c r="AV22" s="42"/>
    </row>
    <row r="23" spans="1:64" ht="15" customHeight="1" thickBot="1">
      <c r="A23" s="178" t="s">
        <v>48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80"/>
      <c r="AT23" s="47" t="s">
        <v>49</v>
      </c>
      <c r="AU23" s="48" t="s">
        <v>50</v>
      </c>
      <c r="AV23" s="48" t="s">
        <v>51</v>
      </c>
    </row>
    <row r="24" spans="1:64" ht="15" customHeight="1">
      <c r="A24" s="17">
        <v>5</v>
      </c>
      <c r="B24" s="18" t="s">
        <v>52</v>
      </c>
      <c r="C24" s="19" t="s">
        <v>53</v>
      </c>
      <c r="D24" s="49"/>
      <c r="E24" s="18"/>
      <c r="F24" s="18"/>
      <c r="G24" s="50"/>
      <c r="H24" s="50"/>
      <c r="I24" s="50"/>
      <c r="J24" s="50"/>
      <c r="K24" s="50"/>
      <c r="L24" s="50"/>
      <c r="M24" s="50"/>
      <c r="N24" s="50"/>
      <c r="O24" s="18">
        <v>15</v>
      </c>
      <c r="P24" s="50"/>
      <c r="Q24" s="18"/>
      <c r="R24" s="51">
        <f t="shared" ref="R24:R26" si="12">SUM(D24:P24)</f>
        <v>15</v>
      </c>
      <c r="S24" s="51">
        <f t="shared" ref="S24:S26" si="13">SUM(D24:Q24)</f>
        <v>15</v>
      </c>
      <c r="T24" s="18" t="s">
        <v>38</v>
      </c>
      <c r="U24" s="52">
        <v>0.5</v>
      </c>
      <c r="V24" s="49"/>
      <c r="W24" s="18"/>
      <c r="X24" s="18"/>
      <c r="Y24" s="24"/>
      <c r="Z24" s="24"/>
      <c r="AA24" s="24"/>
      <c r="AB24" s="24"/>
      <c r="AC24" s="24"/>
      <c r="AD24" s="21"/>
      <c r="AE24" s="21"/>
      <c r="AF24" s="21"/>
      <c r="AG24" s="18"/>
      <c r="AH24" s="21"/>
      <c r="AI24" s="18"/>
      <c r="AJ24" s="36">
        <f t="shared" ref="AJ24:AJ26" si="14">SUM(V24:AH24)</f>
        <v>0</v>
      </c>
      <c r="AK24" s="36">
        <f t="shared" ref="AK24:AK26" si="15">SUM(V24:AI24)</f>
        <v>0</v>
      </c>
      <c r="AL24" s="18"/>
      <c r="AM24" s="25">
        <f>TRUNC(AK24/25)</f>
        <v>0</v>
      </c>
      <c r="AN24" s="26">
        <f>S24+AK24</f>
        <v>15</v>
      </c>
      <c r="AO24" s="53">
        <f>U24+AM24</f>
        <v>0.5</v>
      </c>
      <c r="AT24" s="54" t="s">
        <v>54</v>
      </c>
      <c r="AU24" s="55">
        <f>AN22-Q22-AI22</f>
        <v>135</v>
      </c>
      <c r="AV24" s="55">
        <f>AO22</f>
        <v>7</v>
      </c>
    </row>
    <row r="25" spans="1:64" ht="15" customHeight="1">
      <c r="A25" s="33">
        <v>6</v>
      </c>
      <c r="B25" s="20" t="s">
        <v>52</v>
      </c>
      <c r="C25" s="19" t="s">
        <v>55</v>
      </c>
      <c r="D25" s="56"/>
      <c r="E25" s="34"/>
      <c r="F25" s="34"/>
      <c r="G25" s="36"/>
      <c r="H25" s="36"/>
      <c r="I25" s="36"/>
      <c r="J25" s="36"/>
      <c r="K25" s="36"/>
      <c r="L25" s="36"/>
      <c r="M25" s="36"/>
      <c r="N25" s="36"/>
      <c r="O25" s="34"/>
      <c r="P25" s="36"/>
      <c r="Q25" s="34"/>
      <c r="R25" s="36">
        <f t="shared" si="12"/>
        <v>0</v>
      </c>
      <c r="S25" s="36">
        <f t="shared" si="13"/>
        <v>0</v>
      </c>
      <c r="T25" s="34"/>
      <c r="U25" s="25">
        <f t="shared" ref="U25:U26" si="16">TRUNC(S25/25)</f>
        <v>0</v>
      </c>
      <c r="V25" s="33"/>
      <c r="W25" s="34"/>
      <c r="X25" s="34"/>
      <c r="Y25" s="38"/>
      <c r="Z25" s="38"/>
      <c r="AA25" s="38"/>
      <c r="AB25" s="38"/>
      <c r="AC25" s="38"/>
      <c r="AD25" s="35"/>
      <c r="AE25" s="35"/>
      <c r="AF25" s="35"/>
      <c r="AG25" s="34">
        <v>20</v>
      </c>
      <c r="AH25" s="35"/>
      <c r="AI25" s="34"/>
      <c r="AJ25" s="36">
        <f t="shared" si="14"/>
        <v>20</v>
      </c>
      <c r="AK25" s="36">
        <f t="shared" si="15"/>
        <v>20</v>
      </c>
      <c r="AL25" s="34" t="s">
        <v>38</v>
      </c>
      <c r="AM25" s="25">
        <v>0.5</v>
      </c>
      <c r="AN25" s="26">
        <f t="shared" ref="AN25:AN39" si="17">S25+AK25</f>
        <v>20</v>
      </c>
      <c r="AO25" s="53">
        <f t="shared" ref="AO25:AO39" si="18">U25+AM25</f>
        <v>0.5</v>
      </c>
      <c r="AT25" s="54" t="s">
        <v>56</v>
      </c>
      <c r="AU25" s="55">
        <f>AN40-Q40-AI40</f>
        <v>465</v>
      </c>
      <c r="AV25" s="55">
        <f>AO40</f>
        <v>23</v>
      </c>
    </row>
    <row r="26" spans="1:64" ht="15" customHeight="1">
      <c r="A26" s="33">
        <v>7</v>
      </c>
      <c r="B26" s="34" t="s">
        <v>52</v>
      </c>
      <c r="C26" s="40" t="s">
        <v>57</v>
      </c>
      <c r="D26" s="56"/>
      <c r="E26" s="34"/>
      <c r="F26" s="34"/>
      <c r="G26" s="36">
        <v>20</v>
      </c>
      <c r="H26" s="36"/>
      <c r="I26" s="36"/>
      <c r="J26" s="36">
        <v>30</v>
      </c>
      <c r="K26" s="36"/>
      <c r="L26" s="36"/>
      <c r="M26" s="36"/>
      <c r="N26" s="36"/>
      <c r="O26" s="34"/>
      <c r="P26" s="36"/>
      <c r="Q26" s="34">
        <v>25</v>
      </c>
      <c r="R26" s="36">
        <f t="shared" si="12"/>
        <v>50</v>
      </c>
      <c r="S26" s="36">
        <f t="shared" si="13"/>
        <v>75</v>
      </c>
      <c r="T26" s="34" t="s">
        <v>41</v>
      </c>
      <c r="U26" s="25">
        <f t="shared" si="16"/>
        <v>3</v>
      </c>
      <c r="V26" s="33"/>
      <c r="W26" s="34"/>
      <c r="X26" s="34"/>
      <c r="Y26" s="38"/>
      <c r="Z26" s="38"/>
      <c r="AA26" s="38"/>
      <c r="AB26" s="38"/>
      <c r="AC26" s="38"/>
      <c r="AD26" s="35"/>
      <c r="AE26" s="35"/>
      <c r="AF26" s="35"/>
      <c r="AG26" s="34"/>
      <c r="AH26" s="35"/>
      <c r="AI26" s="34"/>
      <c r="AJ26" s="36">
        <f t="shared" si="14"/>
        <v>0</v>
      </c>
      <c r="AK26" s="36">
        <f t="shared" si="15"/>
        <v>0</v>
      </c>
      <c r="AL26" s="34"/>
      <c r="AM26" s="25">
        <f t="shared" ref="AM26" si="19">TRUNC(AK26/25)</f>
        <v>0</v>
      </c>
      <c r="AN26" s="26">
        <f t="shared" si="17"/>
        <v>75</v>
      </c>
      <c r="AO26" s="26">
        <f t="shared" si="18"/>
        <v>3</v>
      </c>
      <c r="AT26" s="54" t="s">
        <v>58</v>
      </c>
      <c r="AU26" s="55">
        <f>AN45-Q45-AI45</f>
        <v>360</v>
      </c>
      <c r="AV26" s="55">
        <f>AO45</f>
        <v>12</v>
      </c>
    </row>
    <row r="27" spans="1:64" ht="15" customHeight="1">
      <c r="A27" s="17">
        <v>8</v>
      </c>
      <c r="B27" s="20" t="s">
        <v>52</v>
      </c>
      <c r="C27" s="40" t="s">
        <v>59</v>
      </c>
      <c r="D27" s="56"/>
      <c r="E27" s="36"/>
      <c r="F27" s="36"/>
      <c r="G27" s="57">
        <v>15</v>
      </c>
      <c r="H27" s="57"/>
      <c r="I27" s="57"/>
      <c r="J27" s="57">
        <v>10</v>
      </c>
      <c r="K27" s="38"/>
      <c r="L27" s="35"/>
      <c r="M27" s="35"/>
      <c r="N27" s="35"/>
      <c r="O27" s="34"/>
      <c r="P27" s="35"/>
      <c r="Q27" s="34">
        <v>25</v>
      </c>
      <c r="R27" s="36">
        <f t="shared" ref="R27:R28" si="20">SUM(D27:P27)</f>
        <v>25</v>
      </c>
      <c r="S27" s="36">
        <f t="shared" ref="S27:S39" si="21">SUM(D27:Q27)</f>
        <v>50</v>
      </c>
      <c r="T27" s="34" t="s">
        <v>41</v>
      </c>
      <c r="U27" s="25">
        <f>TRUNC(S27/25)</f>
        <v>2</v>
      </c>
      <c r="V27" s="56"/>
      <c r="W27" s="36"/>
      <c r="X27" s="36"/>
      <c r="Y27" s="57"/>
      <c r="Z27" s="57"/>
      <c r="AA27" s="57"/>
      <c r="AB27" s="57"/>
      <c r="AC27" s="38"/>
      <c r="AD27" s="35"/>
      <c r="AE27" s="35"/>
      <c r="AF27" s="35"/>
      <c r="AG27" s="34"/>
      <c r="AH27" s="35"/>
      <c r="AI27" s="34"/>
      <c r="AJ27" s="36"/>
      <c r="AK27" s="36"/>
      <c r="AL27" s="34"/>
      <c r="AM27" s="25"/>
      <c r="AN27" s="26">
        <f t="shared" si="17"/>
        <v>50</v>
      </c>
      <c r="AO27" s="26">
        <f t="shared" si="18"/>
        <v>2</v>
      </c>
      <c r="AT27" s="54" t="s">
        <v>60</v>
      </c>
      <c r="AU27" s="55">
        <f>AN53+AN65-Q53-AI53-Q65-AI65</f>
        <v>215</v>
      </c>
      <c r="AV27" s="55">
        <f>AO53</f>
        <v>16</v>
      </c>
    </row>
    <row r="28" spans="1:64" ht="15" customHeight="1">
      <c r="A28" s="33">
        <v>9</v>
      </c>
      <c r="B28" s="34" t="s">
        <v>52</v>
      </c>
      <c r="C28" s="40" t="s">
        <v>61</v>
      </c>
      <c r="D28" s="56">
        <v>10</v>
      </c>
      <c r="E28" s="34"/>
      <c r="F28" s="34">
        <v>10</v>
      </c>
      <c r="G28" s="36"/>
      <c r="H28" s="36"/>
      <c r="I28" s="36"/>
      <c r="J28" s="36">
        <v>20</v>
      </c>
      <c r="K28" s="36"/>
      <c r="L28" s="36"/>
      <c r="M28" s="36"/>
      <c r="N28" s="36"/>
      <c r="O28" s="34"/>
      <c r="P28" s="36"/>
      <c r="Q28" s="34">
        <v>10</v>
      </c>
      <c r="R28" s="36">
        <f t="shared" si="20"/>
        <v>40</v>
      </c>
      <c r="S28" s="36">
        <f t="shared" si="21"/>
        <v>50</v>
      </c>
      <c r="T28" s="34" t="s">
        <v>38</v>
      </c>
      <c r="U28" s="25">
        <f t="shared" ref="U28:U39" si="22">TRUNC(S28/25)</f>
        <v>2</v>
      </c>
      <c r="V28" s="56"/>
      <c r="W28" s="36"/>
      <c r="X28" s="36"/>
      <c r="Y28" s="57"/>
      <c r="Z28" s="57"/>
      <c r="AA28" s="57"/>
      <c r="AB28" s="57"/>
      <c r="AC28" s="38"/>
      <c r="AD28" s="35"/>
      <c r="AE28" s="35"/>
      <c r="AF28" s="35"/>
      <c r="AG28" s="34"/>
      <c r="AH28" s="35"/>
      <c r="AI28" s="34"/>
      <c r="AJ28" s="36">
        <f t="shared" ref="AJ28" si="23">SUM(V28:AH28)</f>
        <v>0</v>
      </c>
      <c r="AK28" s="36">
        <f t="shared" ref="AK28:AK36" si="24">SUM(V28:AI28)</f>
        <v>0</v>
      </c>
      <c r="AL28" s="34"/>
      <c r="AM28" s="25">
        <f t="shared" ref="AM28:AM39" si="25">TRUNC(AK28/25)</f>
        <v>0</v>
      </c>
      <c r="AN28" s="26">
        <f t="shared" si="17"/>
        <v>50</v>
      </c>
      <c r="AO28" s="26">
        <f t="shared" si="18"/>
        <v>2</v>
      </c>
      <c r="AT28" s="54" t="s">
        <v>62</v>
      </c>
      <c r="AU28" s="55">
        <f>AN61+AN65-Q65-AI65-Q61-AI61</f>
        <v>210</v>
      </c>
      <c r="AV28" s="55">
        <f>AO61</f>
        <v>16</v>
      </c>
    </row>
    <row r="29" spans="1:64" ht="15" customHeight="1">
      <c r="A29" s="33">
        <v>10</v>
      </c>
      <c r="B29" s="34" t="s">
        <v>52</v>
      </c>
      <c r="C29" s="40" t="s">
        <v>63</v>
      </c>
      <c r="D29" s="56"/>
      <c r="E29" s="34"/>
      <c r="F29" s="34"/>
      <c r="G29" s="36"/>
      <c r="H29" s="36"/>
      <c r="I29" s="36"/>
      <c r="J29" s="36"/>
      <c r="K29" s="36"/>
      <c r="L29" s="36"/>
      <c r="M29" s="36"/>
      <c r="N29" s="36"/>
      <c r="O29" s="34"/>
      <c r="P29" s="36"/>
      <c r="Q29" s="34"/>
      <c r="R29" s="36">
        <f t="shared" ref="R29:R39" si="26">SUM(D29:P29)</f>
        <v>0</v>
      </c>
      <c r="S29" s="36">
        <f t="shared" si="21"/>
        <v>0</v>
      </c>
      <c r="T29" s="34"/>
      <c r="U29" s="25">
        <f t="shared" si="22"/>
        <v>0</v>
      </c>
      <c r="V29" s="56">
        <v>10</v>
      </c>
      <c r="W29" s="36"/>
      <c r="X29" s="36">
        <v>20</v>
      </c>
      <c r="Y29" s="57"/>
      <c r="Z29" s="57"/>
      <c r="AA29" s="57"/>
      <c r="AB29" s="57">
        <v>10</v>
      </c>
      <c r="AC29" s="38"/>
      <c r="AD29" s="35"/>
      <c r="AE29" s="35"/>
      <c r="AF29" s="35"/>
      <c r="AG29" s="34"/>
      <c r="AH29" s="35"/>
      <c r="AI29" s="34">
        <v>10</v>
      </c>
      <c r="AJ29" s="36">
        <f t="shared" ref="AJ29:AJ36" si="27">SUM(V29:AH29)</f>
        <v>40</v>
      </c>
      <c r="AK29" s="36">
        <f t="shared" si="24"/>
        <v>50</v>
      </c>
      <c r="AL29" s="34" t="s">
        <v>38</v>
      </c>
      <c r="AM29" s="25">
        <f t="shared" si="25"/>
        <v>2</v>
      </c>
      <c r="AN29" s="26">
        <f t="shared" si="17"/>
        <v>50</v>
      </c>
      <c r="AO29" s="26">
        <f t="shared" si="18"/>
        <v>2</v>
      </c>
      <c r="AT29" s="58" t="s">
        <v>64</v>
      </c>
      <c r="AU29" s="55">
        <f>SUM(AU24:AU27)</f>
        <v>1175</v>
      </c>
      <c r="AV29" s="55">
        <f>SUM(AV24:AV27)</f>
        <v>58</v>
      </c>
    </row>
    <row r="30" spans="1:64" ht="15" customHeight="1">
      <c r="A30" s="33">
        <v>11</v>
      </c>
      <c r="B30" s="34" t="s">
        <v>52</v>
      </c>
      <c r="C30" s="40" t="s">
        <v>65</v>
      </c>
      <c r="D30" s="56">
        <v>5</v>
      </c>
      <c r="E30" s="34"/>
      <c r="F30" s="34"/>
      <c r="G30" s="36"/>
      <c r="H30" s="36"/>
      <c r="I30" s="36"/>
      <c r="J30" s="36">
        <v>15</v>
      </c>
      <c r="K30" s="36"/>
      <c r="L30" s="36"/>
      <c r="M30" s="36"/>
      <c r="N30" s="36"/>
      <c r="O30" s="34"/>
      <c r="P30" s="36"/>
      <c r="Q30" s="34">
        <v>5</v>
      </c>
      <c r="R30" s="36">
        <f t="shared" si="26"/>
        <v>20</v>
      </c>
      <c r="S30" s="36">
        <f t="shared" si="21"/>
        <v>25</v>
      </c>
      <c r="T30" s="34" t="s">
        <v>38</v>
      </c>
      <c r="U30" s="25">
        <f t="shared" si="22"/>
        <v>1</v>
      </c>
      <c r="V30" s="56"/>
      <c r="W30" s="36"/>
      <c r="X30" s="36"/>
      <c r="Y30" s="57"/>
      <c r="Z30" s="57"/>
      <c r="AA30" s="57"/>
      <c r="AB30" s="57"/>
      <c r="AC30" s="38"/>
      <c r="AD30" s="35"/>
      <c r="AE30" s="35"/>
      <c r="AF30" s="35"/>
      <c r="AG30" s="34"/>
      <c r="AH30" s="35"/>
      <c r="AI30" s="34"/>
      <c r="AJ30" s="36">
        <f t="shared" si="27"/>
        <v>0</v>
      </c>
      <c r="AK30" s="36">
        <f t="shared" si="24"/>
        <v>0</v>
      </c>
      <c r="AL30" s="34"/>
      <c r="AM30" s="25">
        <f t="shared" si="25"/>
        <v>0</v>
      </c>
      <c r="AN30" s="26">
        <f t="shared" si="17"/>
        <v>25</v>
      </c>
      <c r="AO30" s="26">
        <f t="shared" si="18"/>
        <v>1</v>
      </c>
      <c r="AT30" s="58" t="s">
        <v>66</v>
      </c>
      <c r="AU30" s="55">
        <f>SUM(AU24:AU28)-AU27</f>
        <v>1170</v>
      </c>
      <c r="AV30" s="55">
        <f>SUM(AV24:AV28)-AV27</f>
        <v>58</v>
      </c>
    </row>
    <row r="31" spans="1:64" ht="15" customHeight="1">
      <c r="A31" s="17">
        <v>12</v>
      </c>
      <c r="B31" s="20" t="s">
        <v>52</v>
      </c>
      <c r="C31" s="40" t="s">
        <v>67</v>
      </c>
      <c r="D31" s="56"/>
      <c r="E31" s="34"/>
      <c r="F31" s="34"/>
      <c r="G31" s="36"/>
      <c r="H31" s="36"/>
      <c r="I31" s="36"/>
      <c r="J31" s="36"/>
      <c r="K31" s="36"/>
      <c r="L31" s="36"/>
      <c r="M31" s="36"/>
      <c r="N31" s="36"/>
      <c r="O31" s="34"/>
      <c r="P31" s="36"/>
      <c r="Q31" s="34"/>
      <c r="R31" s="36">
        <f t="shared" si="26"/>
        <v>0</v>
      </c>
      <c r="S31" s="36">
        <f t="shared" si="21"/>
        <v>0</v>
      </c>
      <c r="T31" s="34"/>
      <c r="U31" s="25">
        <f t="shared" si="22"/>
        <v>0</v>
      </c>
      <c r="V31" s="56">
        <v>10</v>
      </c>
      <c r="W31" s="36"/>
      <c r="X31" s="36"/>
      <c r="Y31" s="57"/>
      <c r="Z31" s="57"/>
      <c r="AA31" s="57"/>
      <c r="AB31" s="57">
        <v>30</v>
      </c>
      <c r="AC31" s="38"/>
      <c r="AD31" s="35"/>
      <c r="AE31" s="35"/>
      <c r="AF31" s="35"/>
      <c r="AG31" s="34"/>
      <c r="AH31" s="35"/>
      <c r="AI31" s="34">
        <v>10</v>
      </c>
      <c r="AJ31" s="36">
        <f t="shared" si="27"/>
        <v>40</v>
      </c>
      <c r="AK31" s="36">
        <f t="shared" si="24"/>
        <v>50</v>
      </c>
      <c r="AL31" s="34" t="s">
        <v>38</v>
      </c>
      <c r="AM31" s="25">
        <f t="shared" si="25"/>
        <v>2</v>
      </c>
      <c r="AN31" s="26">
        <f t="shared" si="17"/>
        <v>50</v>
      </c>
      <c r="AO31" s="26">
        <f t="shared" si="18"/>
        <v>2</v>
      </c>
    </row>
    <row r="32" spans="1:64" ht="15" customHeight="1">
      <c r="A32" s="33">
        <v>13</v>
      </c>
      <c r="B32" s="34" t="s">
        <v>52</v>
      </c>
      <c r="C32" s="40" t="s">
        <v>68</v>
      </c>
      <c r="D32" s="56"/>
      <c r="E32" s="34"/>
      <c r="F32" s="34"/>
      <c r="G32" s="36"/>
      <c r="H32" s="36"/>
      <c r="I32" s="36"/>
      <c r="J32" s="36"/>
      <c r="K32" s="36"/>
      <c r="L32" s="36"/>
      <c r="M32" s="36"/>
      <c r="N32" s="36"/>
      <c r="O32" s="34"/>
      <c r="P32" s="36"/>
      <c r="Q32" s="34"/>
      <c r="R32" s="36">
        <f t="shared" si="26"/>
        <v>0</v>
      </c>
      <c r="S32" s="36">
        <f t="shared" si="21"/>
        <v>0</v>
      </c>
      <c r="T32" s="34"/>
      <c r="U32" s="25">
        <f t="shared" si="22"/>
        <v>0</v>
      </c>
      <c r="V32" s="56">
        <v>5</v>
      </c>
      <c r="W32" s="36"/>
      <c r="X32" s="36"/>
      <c r="Y32" s="57"/>
      <c r="Z32" s="57"/>
      <c r="AA32" s="57"/>
      <c r="AB32" s="57">
        <v>15</v>
      </c>
      <c r="AC32" s="38"/>
      <c r="AD32" s="35"/>
      <c r="AE32" s="35"/>
      <c r="AF32" s="35"/>
      <c r="AG32" s="34"/>
      <c r="AH32" s="35"/>
      <c r="AI32" s="34">
        <v>5</v>
      </c>
      <c r="AJ32" s="36">
        <f t="shared" si="27"/>
        <v>20</v>
      </c>
      <c r="AK32" s="36">
        <f t="shared" si="24"/>
        <v>25</v>
      </c>
      <c r="AL32" s="34" t="s">
        <v>38</v>
      </c>
      <c r="AM32" s="25">
        <f t="shared" si="25"/>
        <v>1</v>
      </c>
      <c r="AN32" s="26">
        <f t="shared" si="17"/>
        <v>25</v>
      </c>
      <c r="AO32" s="26">
        <f t="shared" si="18"/>
        <v>1</v>
      </c>
      <c r="AT32" s="47" t="s">
        <v>69</v>
      </c>
      <c r="AU32" s="48" t="s">
        <v>50</v>
      </c>
      <c r="AV32" s="48" t="s">
        <v>51</v>
      </c>
    </row>
    <row r="33" spans="1:48" ht="15" customHeight="1">
      <c r="A33" s="33">
        <v>14</v>
      </c>
      <c r="B33" s="34" t="s">
        <v>52</v>
      </c>
      <c r="C33" s="40" t="s">
        <v>70</v>
      </c>
      <c r="D33" s="56">
        <v>5</v>
      </c>
      <c r="E33" s="34"/>
      <c r="F33" s="34">
        <v>30</v>
      </c>
      <c r="G33" s="36"/>
      <c r="H33" s="36"/>
      <c r="I33" s="36"/>
      <c r="J33" s="36">
        <v>10</v>
      </c>
      <c r="K33" s="36"/>
      <c r="L33" s="36"/>
      <c r="M33" s="36"/>
      <c r="N33" s="36"/>
      <c r="O33" s="34"/>
      <c r="P33" s="36"/>
      <c r="Q33" s="34">
        <v>5</v>
      </c>
      <c r="R33" s="36">
        <f t="shared" si="26"/>
        <v>45</v>
      </c>
      <c r="S33" s="36">
        <f t="shared" si="21"/>
        <v>50</v>
      </c>
      <c r="T33" s="34" t="s">
        <v>38</v>
      </c>
      <c r="U33" s="25">
        <f t="shared" si="22"/>
        <v>2</v>
      </c>
      <c r="V33" s="56"/>
      <c r="W33" s="36"/>
      <c r="X33" s="36"/>
      <c r="Y33" s="57"/>
      <c r="Z33" s="57"/>
      <c r="AA33" s="57"/>
      <c r="AB33" s="57"/>
      <c r="AC33" s="38"/>
      <c r="AD33" s="35"/>
      <c r="AE33" s="35"/>
      <c r="AF33" s="35"/>
      <c r="AG33" s="34"/>
      <c r="AH33" s="35"/>
      <c r="AI33" s="34"/>
      <c r="AJ33" s="36">
        <f t="shared" si="27"/>
        <v>0</v>
      </c>
      <c r="AK33" s="36">
        <f t="shared" si="24"/>
        <v>0</v>
      </c>
      <c r="AL33" s="34"/>
      <c r="AM33" s="25">
        <f t="shared" si="25"/>
        <v>0</v>
      </c>
      <c r="AN33" s="26">
        <f t="shared" si="17"/>
        <v>50</v>
      </c>
      <c r="AO33" s="26">
        <f t="shared" si="18"/>
        <v>2</v>
      </c>
      <c r="AT33" s="59" t="s">
        <v>71</v>
      </c>
      <c r="AU33" s="55">
        <f>AN53+AN65</f>
        <v>460</v>
      </c>
      <c r="AV33" s="55">
        <f>AO53+AO65</f>
        <v>18</v>
      </c>
    </row>
    <row r="34" spans="1:48" ht="15" customHeight="1">
      <c r="A34" s="33">
        <v>15</v>
      </c>
      <c r="B34" s="34" t="s">
        <v>52</v>
      </c>
      <c r="C34" s="40" t="s">
        <v>72</v>
      </c>
      <c r="D34" s="56"/>
      <c r="E34" s="34"/>
      <c r="F34" s="34"/>
      <c r="G34" s="36"/>
      <c r="H34" s="36"/>
      <c r="I34" s="36"/>
      <c r="J34" s="36"/>
      <c r="K34" s="36"/>
      <c r="L34" s="36"/>
      <c r="M34" s="36"/>
      <c r="N34" s="36"/>
      <c r="O34" s="34"/>
      <c r="P34" s="36"/>
      <c r="Q34" s="34"/>
      <c r="R34" s="36">
        <f t="shared" si="26"/>
        <v>0</v>
      </c>
      <c r="S34" s="36">
        <f t="shared" si="21"/>
        <v>0</v>
      </c>
      <c r="T34" s="34"/>
      <c r="U34" s="25">
        <f t="shared" si="22"/>
        <v>0</v>
      </c>
      <c r="V34" s="56"/>
      <c r="W34" s="36"/>
      <c r="X34" s="36">
        <v>10</v>
      </c>
      <c r="Y34" s="57"/>
      <c r="Z34" s="57"/>
      <c r="AA34" s="57"/>
      <c r="AB34" s="57">
        <v>10</v>
      </c>
      <c r="AC34" s="38"/>
      <c r="AD34" s="35"/>
      <c r="AE34" s="35"/>
      <c r="AF34" s="35"/>
      <c r="AG34" s="34"/>
      <c r="AH34" s="35"/>
      <c r="AI34" s="34">
        <v>30</v>
      </c>
      <c r="AJ34" s="36">
        <f t="shared" si="27"/>
        <v>20</v>
      </c>
      <c r="AK34" s="36">
        <f t="shared" si="24"/>
        <v>50</v>
      </c>
      <c r="AL34" s="34" t="s">
        <v>41</v>
      </c>
      <c r="AM34" s="25">
        <f t="shared" si="25"/>
        <v>2</v>
      </c>
      <c r="AN34" s="26">
        <f t="shared" si="17"/>
        <v>50</v>
      </c>
      <c r="AO34" s="26">
        <f t="shared" si="18"/>
        <v>2</v>
      </c>
      <c r="AT34" s="59" t="s">
        <v>73</v>
      </c>
      <c r="AU34" s="55">
        <f>AN61+AN65</f>
        <v>460</v>
      </c>
      <c r="AV34" s="55">
        <f>AO61+AO65</f>
        <v>18</v>
      </c>
    </row>
    <row r="35" spans="1:48" ht="15" customHeight="1">
      <c r="A35" s="17">
        <v>16</v>
      </c>
      <c r="B35" s="20" t="s">
        <v>52</v>
      </c>
      <c r="C35" s="40" t="s">
        <v>74</v>
      </c>
      <c r="D35" s="56">
        <v>5</v>
      </c>
      <c r="E35" s="34"/>
      <c r="F35" s="34">
        <v>10</v>
      </c>
      <c r="G35" s="36"/>
      <c r="H35" s="36"/>
      <c r="I35" s="36"/>
      <c r="J35" s="36">
        <v>15</v>
      </c>
      <c r="K35" s="36"/>
      <c r="L35" s="36"/>
      <c r="M35" s="36"/>
      <c r="N35" s="36"/>
      <c r="O35" s="34"/>
      <c r="P35" s="36"/>
      <c r="Q35" s="34">
        <v>5</v>
      </c>
      <c r="R35" s="36">
        <f t="shared" si="26"/>
        <v>30</v>
      </c>
      <c r="S35" s="36">
        <f t="shared" si="21"/>
        <v>35</v>
      </c>
      <c r="T35" s="34" t="s">
        <v>38</v>
      </c>
      <c r="U35" s="25">
        <f t="shared" si="22"/>
        <v>1</v>
      </c>
      <c r="V35" s="56"/>
      <c r="W35" s="36"/>
      <c r="X35" s="36"/>
      <c r="Y35" s="57"/>
      <c r="Z35" s="57"/>
      <c r="AA35" s="57"/>
      <c r="AB35" s="57"/>
      <c r="AC35" s="38"/>
      <c r="AD35" s="35"/>
      <c r="AE35" s="35"/>
      <c r="AF35" s="35"/>
      <c r="AG35" s="34"/>
      <c r="AH35" s="35"/>
      <c r="AI35" s="34"/>
      <c r="AJ35" s="36">
        <f t="shared" si="27"/>
        <v>0</v>
      </c>
      <c r="AK35" s="36">
        <f t="shared" si="24"/>
        <v>0</v>
      </c>
      <c r="AL35" s="34"/>
      <c r="AM35" s="25">
        <f t="shared" si="25"/>
        <v>0</v>
      </c>
      <c r="AN35" s="26">
        <f t="shared" si="17"/>
        <v>35</v>
      </c>
      <c r="AO35" s="26">
        <f t="shared" si="18"/>
        <v>1</v>
      </c>
    </row>
    <row r="36" spans="1:48" ht="15" customHeight="1">
      <c r="A36" s="33">
        <v>17</v>
      </c>
      <c r="B36" s="34" t="s">
        <v>52</v>
      </c>
      <c r="C36" s="40" t="s">
        <v>75</v>
      </c>
      <c r="D36" s="56"/>
      <c r="E36" s="34"/>
      <c r="F36" s="34"/>
      <c r="G36" s="36"/>
      <c r="H36" s="36"/>
      <c r="I36" s="36"/>
      <c r="J36" s="36"/>
      <c r="K36" s="36"/>
      <c r="L36" s="36"/>
      <c r="M36" s="36"/>
      <c r="N36" s="36"/>
      <c r="O36" s="34"/>
      <c r="P36" s="36"/>
      <c r="Q36" s="34"/>
      <c r="R36" s="36">
        <f t="shared" si="26"/>
        <v>0</v>
      </c>
      <c r="S36" s="36">
        <f t="shared" si="21"/>
        <v>0</v>
      </c>
      <c r="T36" s="34"/>
      <c r="U36" s="25">
        <f t="shared" si="22"/>
        <v>0</v>
      </c>
      <c r="V36" s="56"/>
      <c r="W36" s="36"/>
      <c r="X36" s="36">
        <v>10</v>
      </c>
      <c r="Y36" s="57"/>
      <c r="Z36" s="57"/>
      <c r="AA36" s="57"/>
      <c r="AB36" s="57"/>
      <c r="AC36" s="38"/>
      <c r="AD36" s="35"/>
      <c r="AE36" s="35"/>
      <c r="AF36" s="35"/>
      <c r="AG36" s="34"/>
      <c r="AH36" s="35"/>
      <c r="AI36" s="34">
        <v>15</v>
      </c>
      <c r="AJ36" s="36">
        <f t="shared" si="27"/>
        <v>10</v>
      </c>
      <c r="AK36" s="36">
        <f t="shared" si="24"/>
        <v>25</v>
      </c>
      <c r="AL36" s="34" t="s">
        <v>38</v>
      </c>
      <c r="AM36" s="25">
        <f t="shared" si="25"/>
        <v>1</v>
      </c>
      <c r="AN36" s="26">
        <f t="shared" si="17"/>
        <v>25</v>
      </c>
      <c r="AO36" s="26">
        <f t="shared" si="18"/>
        <v>1</v>
      </c>
    </row>
    <row r="37" spans="1:48" ht="15" customHeight="1">
      <c r="A37" s="33">
        <v>18</v>
      </c>
      <c r="B37" s="34" t="s">
        <v>52</v>
      </c>
      <c r="C37" s="40" t="s">
        <v>76</v>
      </c>
      <c r="D37" s="56"/>
      <c r="E37" s="34"/>
      <c r="F37" s="34"/>
      <c r="G37" s="36"/>
      <c r="H37" s="36"/>
      <c r="I37" s="36"/>
      <c r="J37" s="36"/>
      <c r="K37" s="36"/>
      <c r="L37" s="36"/>
      <c r="M37" s="36"/>
      <c r="N37" s="36"/>
      <c r="O37" s="34"/>
      <c r="P37" s="36"/>
      <c r="Q37" s="34"/>
      <c r="R37" s="36">
        <f t="shared" si="26"/>
        <v>0</v>
      </c>
      <c r="S37" s="36">
        <f t="shared" si="21"/>
        <v>0</v>
      </c>
      <c r="T37" s="34"/>
      <c r="U37" s="25">
        <f t="shared" si="22"/>
        <v>0</v>
      </c>
      <c r="V37" s="56">
        <v>5</v>
      </c>
      <c r="W37" s="36"/>
      <c r="X37" s="36">
        <v>10</v>
      </c>
      <c r="Y37" s="57"/>
      <c r="Z37" s="57"/>
      <c r="AA37" s="57"/>
      <c r="AB37" s="57">
        <v>15</v>
      </c>
      <c r="AC37" s="38"/>
      <c r="AD37" s="35"/>
      <c r="AE37" s="35"/>
      <c r="AF37" s="35"/>
      <c r="AG37" s="34"/>
      <c r="AH37" s="35"/>
      <c r="AI37" s="34">
        <v>5</v>
      </c>
      <c r="AJ37" s="36">
        <f t="shared" ref="AJ37:AJ39" si="28">SUM(V37:AH37)</f>
        <v>30</v>
      </c>
      <c r="AK37" s="36">
        <f t="shared" ref="AK37:AK39" si="29">SUM(V37:AI37)</f>
        <v>35</v>
      </c>
      <c r="AL37" s="34" t="s">
        <v>38</v>
      </c>
      <c r="AM37" s="25">
        <f t="shared" si="25"/>
        <v>1</v>
      </c>
      <c r="AN37" s="26">
        <f t="shared" si="17"/>
        <v>35</v>
      </c>
      <c r="AO37" s="53">
        <f t="shared" si="18"/>
        <v>1</v>
      </c>
    </row>
    <row r="38" spans="1:48" ht="15" customHeight="1">
      <c r="A38" s="33">
        <v>19</v>
      </c>
      <c r="B38" s="34" t="s">
        <v>52</v>
      </c>
      <c r="C38" s="40" t="s">
        <v>77</v>
      </c>
      <c r="D38" s="56"/>
      <c r="E38" s="34"/>
      <c r="F38" s="34">
        <v>20</v>
      </c>
      <c r="G38" s="36"/>
      <c r="H38" s="36"/>
      <c r="I38" s="36"/>
      <c r="J38" s="36">
        <v>10</v>
      </c>
      <c r="K38" s="36"/>
      <c r="L38" s="36"/>
      <c r="M38" s="36"/>
      <c r="N38" s="36"/>
      <c r="O38" s="34"/>
      <c r="P38" s="36"/>
      <c r="Q38" s="34">
        <v>5</v>
      </c>
      <c r="R38" s="36">
        <f t="shared" si="26"/>
        <v>30</v>
      </c>
      <c r="S38" s="36">
        <f t="shared" si="21"/>
        <v>35</v>
      </c>
      <c r="T38" s="34" t="s">
        <v>38</v>
      </c>
      <c r="U38" s="25">
        <f t="shared" si="22"/>
        <v>1</v>
      </c>
      <c r="V38" s="56"/>
      <c r="W38" s="36"/>
      <c r="X38" s="36"/>
      <c r="Y38" s="57"/>
      <c r="Z38" s="57"/>
      <c r="AA38" s="57"/>
      <c r="AB38" s="57"/>
      <c r="AC38" s="38"/>
      <c r="AD38" s="35"/>
      <c r="AE38" s="35"/>
      <c r="AF38" s="35"/>
      <c r="AG38" s="34"/>
      <c r="AH38" s="35"/>
      <c r="AI38" s="34"/>
      <c r="AJ38" s="36">
        <f t="shared" si="28"/>
        <v>0</v>
      </c>
      <c r="AK38" s="36">
        <f t="shared" si="29"/>
        <v>0</v>
      </c>
      <c r="AL38" s="34"/>
      <c r="AM38" s="25">
        <f t="shared" si="25"/>
        <v>0</v>
      </c>
      <c r="AN38" s="26">
        <f t="shared" si="17"/>
        <v>35</v>
      </c>
      <c r="AO38" s="26">
        <f t="shared" si="18"/>
        <v>1</v>
      </c>
    </row>
    <row r="39" spans="1:48" ht="15" customHeight="1" thickBot="1">
      <c r="A39" s="17">
        <v>20</v>
      </c>
      <c r="B39" s="41" t="s">
        <v>52</v>
      </c>
      <c r="C39" s="40" t="s">
        <v>78</v>
      </c>
      <c r="D39" s="56"/>
      <c r="E39" s="34"/>
      <c r="F39" s="34"/>
      <c r="G39" s="36"/>
      <c r="H39" s="36"/>
      <c r="I39" s="36"/>
      <c r="J39" s="36"/>
      <c r="K39" s="36"/>
      <c r="L39" s="36"/>
      <c r="M39" s="36"/>
      <c r="N39" s="36"/>
      <c r="O39" s="34"/>
      <c r="P39" s="36"/>
      <c r="Q39" s="34"/>
      <c r="R39" s="36">
        <f t="shared" si="26"/>
        <v>0</v>
      </c>
      <c r="S39" s="36">
        <f t="shared" si="21"/>
        <v>0</v>
      </c>
      <c r="T39" s="34"/>
      <c r="U39" s="25">
        <f t="shared" si="22"/>
        <v>0</v>
      </c>
      <c r="V39" s="56"/>
      <c r="W39" s="36"/>
      <c r="X39" s="36">
        <v>20</v>
      </c>
      <c r="Y39" s="57"/>
      <c r="Z39" s="57"/>
      <c r="AA39" s="57"/>
      <c r="AB39" s="57">
        <v>10</v>
      </c>
      <c r="AC39" s="38"/>
      <c r="AD39" s="35"/>
      <c r="AE39" s="35"/>
      <c r="AF39" s="35"/>
      <c r="AG39" s="34"/>
      <c r="AH39" s="35"/>
      <c r="AI39" s="34">
        <v>5</v>
      </c>
      <c r="AJ39" s="36">
        <f t="shared" si="28"/>
        <v>30</v>
      </c>
      <c r="AK39" s="36">
        <f t="shared" si="29"/>
        <v>35</v>
      </c>
      <c r="AL39" s="34" t="s">
        <v>38</v>
      </c>
      <c r="AM39" s="25">
        <f t="shared" si="25"/>
        <v>1</v>
      </c>
      <c r="AN39" s="26">
        <f t="shared" si="17"/>
        <v>35</v>
      </c>
      <c r="AO39" s="26">
        <f t="shared" si="18"/>
        <v>1</v>
      </c>
    </row>
    <row r="40" spans="1:48" ht="15" customHeight="1" thickBot="1">
      <c r="A40" s="175" t="s">
        <v>46</v>
      </c>
      <c r="B40" s="176"/>
      <c r="C40" s="177"/>
      <c r="D40" s="44">
        <f t="shared" ref="D40:S40" si="30">SUM(D24:D39)</f>
        <v>25</v>
      </c>
      <c r="E40" s="44">
        <f t="shared" si="30"/>
        <v>0</v>
      </c>
      <c r="F40" s="44">
        <f t="shared" si="30"/>
        <v>70</v>
      </c>
      <c r="G40" s="44">
        <f t="shared" si="30"/>
        <v>35</v>
      </c>
      <c r="H40" s="44">
        <f t="shared" si="30"/>
        <v>0</v>
      </c>
      <c r="I40" s="44">
        <f t="shared" si="30"/>
        <v>0</v>
      </c>
      <c r="J40" s="44">
        <f t="shared" si="30"/>
        <v>110</v>
      </c>
      <c r="K40" s="44">
        <f t="shared" si="30"/>
        <v>0</v>
      </c>
      <c r="L40" s="44">
        <f t="shared" si="30"/>
        <v>0</v>
      </c>
      <c r="M40" s="44">
        <f t="shared" si="30"/>
        <v>0</v>
      </c>
      <c r="N40" s="44">
        <f t="shared" si="30"/>
        <v>0</v>
      </c>
      <c r="O40" s="44">
        <f t="shared" si="30"/>
        <v>15</v>
      </c>
      <c r="P40" s="44">
        <f t="shared" si="30"/>
        <v>0</v>
      </c>
      <c r="Q40" s="44">
        <f t="shared" si="30"/>
        <v>80</v>
      </c>
      <c r="R40" s="44">
        <f t="shared" si="30"/>
        <v>255</v>
      </c>
      <c r="S40" s="44">
        <f t="shared" si="30"/>
        <v>335</v>
      </c>
      <c r="T40" s="44" t="s">
        <v>79</v>
      </c>
      <c r="U40" s="45">
        <f t="shared" ref="U40:AK40" si="31">SUM(U24:U39)</f>
        <v>12.5</v>
      </c>
      <c r="V40" s="44">
        <f t="shared" si="31"/>
        <v>30</v>
      </c>
      <c r="W40" s="44">
        <f t="shared" si="31"/>
        <v>0</v>
      </c>
      <c r="X40" s="44">
        <f t="shared" si="31"/>
        <v>70</v>
      </c>
      <c r="Y40" s="44">
        <f t="shared" si="31"/>
        <v>0</v>
      </c>
      <c r="Z40" s="44">
        <f t="shared" si="31"/>
        <v>0</v>
      </c>
      <c r="AA40" s="44">
        <f t="shared" si="31"/>
        <v>0</v>
      </c>
      <c r="AB40" s="44">
        <f t="shared" si="31"/>
        <v>90</v>
      </c>
      <c r="AC40" s="44">
        <f t="shared" si="31"/>
        <v>0</v>
      </c>
      <c r="AD40" s="44">
        <f t="shared" si="31"/>
        <v>0</v>
      </c>
      <c r="AE40" s="44">
        <f t="shared" si="31"/>
        <v>0</v>
      </c>
      <c r="AF40" s="44">
        <f t="shared" si="31"/>
        <v>0</v>
      </c>
      <c r="AG40" s="44">
        <f t="shared" si="31"/>
        <v>20</v>
      </c>
      <c r="AH40" s="44">
        <f t="shared" si="31"/>
        <v>0</v>
      </c>
      <c r="AI40" s="44">
        <f t="shared" si="31"/>
        <v>80</v>
      </c>
      <c r="AJ40" s="44">
        <f t="shared" si="31"/>
        <v>210</v>
      </c>
      <c r="AK40" s="44">
        <f t="shared" si="31"/>
        <v>290</v>
      </c>
      <c r="AL40" s="44" t="s">
        <v>47</v>
      </c>
      <c r="AM40" s="45">
        <f>SUM(AM24:AM39)</f>
        <v>10.5</v>
      </c>
      <c r="AN40" s="44">
        <f>SUM(AN24:AN39)</f>
        <v>625</v>
      </c>
      <c r="AO40" s="45">
        <f>SUM(AO24:AO39)</f>
        <v>23</v>
      </c>
    </row>
    <row r="41" spans="1:48" ht="15" customHeight="1" thickBot="1">
      <c r="A41" s="178" t="s">
        <v>80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80"/>
    </row>
    <row r="42" spans="1:48" ht="15" customHeight="1">
      <c r="A42" s="33">
        <v>21</v>
      </c>
      <c r="B42" s="60" t="s">
        <v>52</v>
      </c>
      <c r="C42" s="61" t="s">
        <v>81</v>
      </c>
      <c r="D42" s="56"/>
      <c r="E42" s="57"/>
      <c r="F42" s="36"/>
      <c r="G42" s="36"/>
      <c r="H42" s="36"/>
      <c r="I42" s="36"/>
      <c r="J42" s="36"/>
      <c r="K42" s="36"/>
      <c r="L42" s="36"/>
      <c r="M42" s="36">
        <v>30</v>
      </c>
      <c r="N42" s="36"/>
      <c r="O42" s="36"/>
      <c r="P42" s="36"/>
      <c r="Q42" s="36">
        <v>5</v>
      </c>
      <c r="R42" s="36">
        <f t="shared" ref="R42:R64" si="32">SUM(D42:P42)</f>
        <v>30</v>
      </c>
      <c r="S42" s="36">
        <f t="shared" ref="S42:S64" si="33">SUM(D42:Q42)</f>
        <v>35</v>
      </c>
      <c r="T42" s="18" t="s">
        <v>38</v>
      </c>
      <c r="U42" s="62">
        <f>TRUNC(S42/25)</f>
        <v>1</v>
      </c>
      <c r="V42" s="57"/>
      <c r="W42" s="57"/>
      <c r="X42" s="57"/>
      <c r="Y42" s="57"/>
      <c r="Z42" s="57"/>
      <c r="AA42" s="57"/>
      <c r="AB42" s="57"/>
      <c r="AC42" s="57"/>
      <c r="AD42" s="36"/>
      <c r="AE42" s="36"/>
      <c r="AF42" s="36"/>
      <c r="AG42" s="36"/>
      <c r="AH42" s="36"/>
      <c r="AI42" s="36"/>
      <c r="AJ42" s="36">
        <f t="shared" ref="AJ42:AJ64" si="34">SUM(V42:AH42)</f>
        <v>0</v>
      </c>
      <c r="AK42" s="36">
        <f t="shared" ref="AK42:AK64" si="35">SUM(V42:AI42)</f>
        <v>0</v>
      </c>
      <c r="AL42" s="36"/>
      <c r="AM42" s="62">
        <f t="shared" ref="AM42:AM64" si="36">TRUNC(AK42/25)</f>
        <v>0</v>
      </c>
      <c r="AN42" s="26">
        <f>S42+AK42</f>
        <v>35</v>
      </c>
      <c r="AO42" s="26">
        <f>U42+AM42</f>
        <v>1</v>
      </c>
    </row>
    <row r="43" spans="1:48" ht="15" customHeight="1">
      <c r="A43" s="33">
        <v>22</v>
      </c>
      <c r="B43" s="60" t="s">
        <v>52</v>
      </c>
      <c r="C43" s="61" t="s">
        <v>82</v>
      </c>
      <c r="D43" s="56"/>
      <c r="E43" s="57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>
        <f t="shared" si="32"/>
        <v>0</v>
      </c>
      <c r="S43" s="36">
        <f t="shared" si="33"/>
        <v>0</v>
      </c>
      <c r="T43" s="34"/>
      <c r="U43" s="62">
        <f t="shared" ref="U43:U64" si="37">TRUNC(S43/25)</f>
        <v>0</v>
      </c>
      <c r="V43" s="57"/>
      <c r="W43" s="57"/>
      <c r="X43" s="57"/>
      <c r="Y43" s="57"/>
      <c r="Z43" s="57"/>
      <c r="AA43" s="57"/>
      <c r="AB43" s="57"/>
      <c r="AC43" s="57"/>
      <c r="AD43" s="36"/>
      <c r="AE43" s="36">
        <v>30</v>
      </c>
      <c r="AF43" s="36"/>
      <c r="AG43" s="36"/>
      <c r="AH43" s="36"/>
      <c r="AI43" s="36">
        <v>20</v>
      </c>
      <c r="AJ43" s="36">
        <f t="shared" si="34"/>
        <v>30</v>
      </c>
      <c r="AK43" s="36">
        <f t="shared" si="35"/>
        <v>50</v>
      </c>
      <c r="AL43" s="36" t="s">
        <v>41</v>
      </c>
      <c r="AM43" s="62">
        <f t="shared" si="36"/>
        <v>2</v>
      </c>
      <c r="AN43" s="26">
        <f t="shared" ref="AN43:AN64" si="38">S43+AK43</f>
        <v>50</v>
      </c>
      <c r="AO43" s="26">
        <f t="shared" ref="AO43:AO64" si="39">U43+AM43</f>
        <v>2</v>
      </c>
    </row>
    <row r="44" spans="1:48" ht="15" customHeight="1" thickBot="1">
      <c r="A44" s="33">
        <v>23</v>
      </c>
      <c r="B44" s="60" t="s">
        <v>52</v>
      </c>
      <c r="C44" s="61" t="s">
        <v>83</v>
      </c>
      <c r="D44" s="56"/>
      <c r="E44" s="57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>
        <f t="shared" si="32"/>
        <v>0</v>
      </c>
      <c r="S44" s="36">
        <f t="shared" si="33"/>
        <v>0</v>
      </c>
      <c r="T44" s="34"/>
      <c r="U44" s="62">
        <f t="shared" si="37"/>
        <v>0</v>
      </c>
      <c r="V44" s="57"/>
      <c r="W44" s="57"/>
      <c r="X44" s="57"/>
      <c r="Y44" s="57"/>
      <c r="Z44" s="57"/>
      <c r="AA44" s="57"/>
      <c r="AB44" s="57"/>
      <c r="AC44" s="57"/>
      <c r="AD44" s="36"/>
      <c r="AE44" s="36"/>
      <c r="AF44" s="36"/>
      <c r="AG44" s="36"/>
      <c r="AH44" s="36">
        <v>300</v>
      </c>
      <c r="AI44" s="36"/>
      <c r="AJ44" s="36">
        <f t="shared" si="34"/>
        <v>300</v>
      </c>
      <c r="AK44" s="36">
        <f t="shared" si="35"/>
        <v>300</v>
      </c>
      <c r="AL44" s="36" t="s">
        <v>84</v>
      </c>
      <c r="AM44" s="62">
        <f>TRUNC(AK44/25)-3</f>
        <v>9</v>
      </c>
      <c r="AN44" s="26">
        <f t="shared" si="38"/>
        <v>300</v>
      </c>
      <c r="AO44" s="26">
        <f t="shared" si="39"/>
        <v>9</v>
      </c>
    </row>
    <row r="45" spans="1:48" ht="15" customHeight="1" thickBot="1">
      <c r="A45" s="175" t="s">
        <v>46</v>
      </c>
      <c r="B45" s="176"/>
      <c r="C45" s="177"/>
      <c r="D45" s="44">
        <f>SUM(D42:D44)</f>
        <v>0</v>
      </c>
      <c r="E45" s="44">
        <f t="shared" ref="E45:AK45" si="40">SUM(E42:E44)</f>
        <v>0</v>
      </c>
      <c r="F45" s="44">
        <f t="shared" si="40"/>
        <v>0</v>
      </c>
      <c r="G45" s="44">
        <f t="shared" si="40"/>
        <v>0</v>
      </c>
      <c r="H45" s="44">
        <f t="shared" si="40"/>
        <v>0</v>
      </c>
      <c r="I45" s="44">
        <f t="shared" si="40"/>
        <v>0</v>
      </c>
      <c r="J45" s="44">
        <f t="shared" si="40"/>
        <v>0</v>
      </c>
      <c r="K45" s="44">
        <f t="shared" si="40"/>
        <v>0</v>
      </c>
      <c r="L45" s="44">
        <f t="shared" si="40"/>
        <v>0</v>
      </c>
      <c r="M45" s="44">
        <f t="shared" si="40"/>
        <v>30</v>
      </c>
      <c r="N45" s="44">
        <f t="shared" si="40"/>
        <v>0</v>
      </c>
      <c r="O45" s="44">
        <f t="shared" si="40"/>
        <v>0</v>
      </c>
      <c r="P45" s="44">
        <f t="shared" si="40"/>
        <v>0</v>
      </c>
      <c r="Q45" s="44">
        <f t="shared" si="40"/>
        <v>5</v>
      </c>
      <c r="R45" s="44">
        <f t="shared" si="40"/>
        <v>30</v>
      </c>
      <c r="S45" s="44">
        <f t="shared" si="40"/>
        <v>35</v>
      </c>
      <c r="T45" s="44">
        <f t="shared" si="40"/>
        <v>0</v>
      </c>
      <c r="U45" s="45">
        <f t="shared" si="40"/>
        <v>1</v>
      </c>
      <c r="V45" s="44">
        <f t="shared" si="40"/>
        <v>0</v>
      </c>
      <c r="W45" s="44">
        <f t="shared" si="40"/>
        <v>0</v>
      </c>
      <c r="X45" s="44">
        <f t="shared" si="40"/>
        <v>0</v>
      </c>
      <c r="Y45" s="44">
        <f t="shared" si="40"/>
        <v>0</v>
      </c>
      <c r="Z45" s="44">
        <f t="shared" si="40"/>
        <v>0</v>
      </c>
      <c r="AA45" s="44">
        <f t="shared" si="40"/>
        <v>0</v>
      </c>
      <c r="AB45" s="44">
        <f t="shared" si="40"/>
        <v>0</v>
      </c>
      <c r="AC45" s="44">
        <f t="shared" si="40"/>
        <v>0</v>
      </c>
      <c r="AD45" s="44">
        <f t="shared" si="40"/>
        <v>0</v>
      </c>
      <c r="AE45" s="44">
        <f t="shared" si="40"/>
        <v>30</v>
      </c>
      <c r="AF45" s="44">
        <f t="shared" si="40"/>
        <v>0</v>
      </c>
      <c r="AG45" s="44">
        <f t="shared" si="40"/>
        <v>0</v>
      </c>
      <c r="AH45" s="44">
        <f t="shared" si="40"/>
        <v>300</v>
      </c>
      <c r="AI45" s="44">
        <f t="shared" si="40"/>
        <v>20</v>
      </c>
      <c r="AJ45" s="44">
        <f t="shared" si="40"/>
        <v>330</v>
      </c>
      <c r="AK45" s="44">
        <f t="shared" si="40"/>
        <v>350</v>
      </c>
      <c r="AL45" s="44" t="s">
        <v>47</v>
      </c>
      <c r="AM45" s="45">
        <f t="shared" ref="AM45" si="41">SUM(AM42:AM44)</f>
        <v>11</v>
      </c>
      <c r="AN45" s="44">
        <f>SUM(AN42:AN44)</f>
        <v>385</v>
      </c>
      <c r="AO45" s="45">
        <f>SUM(AO42:AO44)</f>
        <v>12</v>
      </c>
    </row>
    <row r="46" spans="1:48" ht="15" customHeight="1" thickBot="1">
      <c r="A46" s="178" t="s">
        <v>85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80"/>
    </row>
    <row r="47" spans="1:48" ht="15" customHeight="1">
      <c r="A47" s="33">
        <v>1</v>
      </c>
      <c r="B47" s="60" t="s">
        <v>52</v>
      </c>
      <c r="C47" s="61" t="s">
        <v>86</v>
      </c>
      <c r="D47" s="56">
        <v>15</v>
      </c>
      <c r="E47" s="57"/>
      <c r="F47" s="36">
        <v>25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>
        <v>35</v>
      </c>
      <c r="R47" s="36">
        <f t="shared" ref="R47" si="42">SUM(D47:P47)</f>
        <v>40</v>
      </c>
      <c r="S47" s="36">
        <f t="shared" ref="S47" si="43">SUM(D47:Q47)</f>
        <v>75</v>
      </c>
      <c r="T47" s="36" t="s">
        <v>38</v>
      </c>
      <c r="U47" s="62">
        <f t="shared" ref="U47" si="44">TRUNC(S47/25)</f>
        <v>3</v>
      </c>
      <c r="V47" s="57"/>
      <c r="W47" s="57"/>
      <c r="X47" s="57"/>
      <c r="Y47" s="57"/>
      <c r="Z47" s="57"/>
      <c r="AA47" s="57"/>
      <c r="AB47" s="57"/>
      <c r="AC47" s="57"/>
      <c r="AD47" s="36"/>
      <c r="AE47" s="36"/>
      <c r="AF47" s="36"/>
      <c r="AG47" s="36"/>
      <c r="AH47" s="36"/>
      <c r="AI47" s="36"/>
      <c r="AJ47" s="36">
        <f t="shared" ref="AJ47" si="45">SUM(V47:AH47)</f>
        <v>0</v>
      </c>
      <c r="AK47" s="36">
        <f t="shared" ref="AK47" si="46">SUM(V47:AI47)</f>
        <v>0</v>
      </c>
      <c r="AL47" s="36"/>
      <c r="AM47" s="62">
        <f t="shared" ref="AM47:AM50" si="47">TRUNC(AK47/25)</f>
        <v>0</v>
      </c>
      <c r="AN47" s="26">
        <f>S47+AK47</f>
        <v>75</v>
      </c>
      <c r="AO47" s="26">
        <f t="shared" si="39"/>
        <v>3</v>
      </c>
    </row>
    <row r="48" spans="1:48" ht="15" customHeight="1">
      <c r="A48" s="33">
        <v>2</v>
      </c>
      <c r="B48" s="60" t="s">
        <v>52</v>
      </c>
      <c r="C48" s="61" t="s">
        <v>87</v>
      </c>
      <c r="D48" s="56"/>
      <c r="E48" s="5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>
        <f>SUM(D48:P48)</f>
        <v>0</v>
      </c>
      <c r="S48" s="36">
        <f>SUM(D48:Q48)</f>
        <v>0</v>
      </c>
      <c r="T48" s="34"/>
      <c r="U48" s="62">
        <f>TRUNC(S48/25)</f>
        <v>0</v>
      </c>
      <c r="V48" s="57">
        <v>5</v>
      </c>
      <c r="W48" s="57"/>
      <c r="X48" s="57">
        <v>15</v>
      </c>
      <c r="Y48" s="57"/>
      <c r="Z48" s="57"/>
      <c r="AA48" s="57"/>
      <c r="AB48" s="57"/>
      <c r="AC48" s="57"/>
      <c r="AD48" s="36"/>
      <c r="AE48" s="36"/>
      <c r="AF48" s="36"/>
      <c r="AG48" s="36"/>
      <c r="AH48" s="36"/>
      <c r="AI48" s="36">
        <v>30</v>
      </c>
      <c r="AJ48" s="36">
        <f>SUM(V48:AH48)</f>
        <v>20</v>
      </c>
      <c r="AK48" s="36">
        <f>SUM(V48:AI48)</f>
        <v>50</v>
      </c>
      <c r="AL48" s="36" t="s">
        <v>38</v>
      </c>
      <c r="AM48" s="62">
        <f t="shared" si="47"/>
        <v>2</v>
      </c>
      <c r="AN48" s="26">
        <f t="shared" ref="AN48:AN52" si="48">S48+AK48</f>
        <v>50</v>
      </c>
      <c r="AO48" s="26">
        <f>U48+AM48</f>
        <v>2</v>
      </c>
    </row>
    <row r="49" spans="1:41" ht="15" customHeight="1">
      <c r="A49" s="33">
        <v>3</v>
      </c>
      <c r="B49" s="60" t="s">
        <v>52</v>
      </c>
      <c r="C49" s="61" t="s">
        <v>88</v>
      </c>
      <c r="D49" s="56">
        <v>25</v>
      </c>
      <c r="E49" s="5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>
        <v>50</v>
      </c>
      <c r="R49" s="36">
        <f t="shared" ref="R49" si="49">SUM(D49:P49)</f>
        <v>25</v>
      </c>
      <c r="S49" s="36">
        <f t="shared" ref="S49" si="50">SUM(D49:Q49)</f>
        <v>75</v>
      </c>
      <c r="T49" s="34" t="s">
        <v>38</v>
      </c>
      <c r="U49" s="62">
        <v>3</v>
      </c>
      <c r="V49" s="57"/>
      <c r="W49" s="57"/>
      <c r="X49" s="57"/>
      <c r="Y49" s="57"/>
      <c r="Z49" s="57"/>
      <c r="AA49" s="57"/>
      <c r="AB49" s="57"/>
      <c r="AC49" s="57"/>
      <c r="AD49" s="36"/>
      <c r="AE49" s="36"/>
      <c r="AF49" s="36"/>
      <c r="AG49" s="36"/>
      <c r="AH49" s="36"/>
      <c r="AI49" s="36"/>
      <c r="AJ49" s="36"/>
      <c r="AK49" s="36"/>
      <c r="AL49" s="36"/>
      <c r="AM49" s="62"/>
      <c r="AN49" s="26">
        <f t="shared" si="48"/>
        <v>75</v>
      </c>
      <c r="AO49" s="26">
        <f t="shared" ref="AO49:AO52" si="51">U49+AM49</f>
        <v>3</v>
      </c>
    </row>
    <row r="50" spans="1:41" ht="15" customHeight="1">
      <c r="A50" s="33">
        <v>4</v>
      </c>
      <c r="B50" s="60" t="s">
        <v>52</v>
      </c>
      <c r="C50" s="61" t="s">
        <v>89</v>
      </c>
      <c r="D50" s="56"/>
      <c r="E50" s="57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4"/>
      <c r="U50" s="62"/>
      <c r="V50" s="56">
        <v>10</v>
      </c>
      <c r="W50" s="57"/>
      <c r="X50" s="36">
        <v>25</v>
      </c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>
        <v>40</v>
      </c>
      <c r="AJ50" s="36">
        <f t="shared" ref="AJ50" si="52">SUM(V50:AH50)</f>
        <v>35</v>
      </c>
      <c r="AK50" s="36">
        <f t="shared" ref="AK50" si="53">SUM(V50:AI50)</f>
        <v>75</v>
      </c>
      <c r="AL50" s="34" t="s">
        <v>38</v>
      </c>
      <c r="AM50" s="62">
        <f t="shared" si="47"/>
        <v>3</v>
      </c>
      <c r="AN50" s="26">
        <f t="shared" si="48"/>
        <v>75</v>
      </c>
      <c r="AO50" s="26">
        <f t="shared" si="51"/>
        <v>3</v>
      </c>
    </row>
    <row r="51" spans="1:41" ht="15" customHeight="1">
      <c r="A51" s="33">
        <v>5</v>
      </c>
      <c r="B51" s="60" t="s">
        <v>52</v>
      </c>
      <c r="C51" s="61" t="s">
        <v>90</v>
      </c>
      <c r="D51" s="56">
        <v>10</v>
      </c>
      <c r="E51" s="57"/>
      <c r="F51" s="36">
        <v>15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25</v>
      </c>
      <c r="R51" s="36">
        <f t="shared" ref="R51:R52" si="54">SUM(D51:P51)</f>
        <v>25</v>
      </c>
      <c r="S51" s="36">
        <f t="shared" ref="S51:S52" si="55">SUM(D51:Q51)</f>
        <v>50</v>
      </c>
      <c r="T51" s="36" t="s">
        <v>38</v>
      </c>
      <c r="U51" s="62">
        <f>TRUNC(S51/25)</f>
        <v>2</v>
      </c>
      <c r="V51" s="56"/>
      <c r="W51" s="57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63"/>
      <c r="AN51" s="26">
        <f t="shared" si="48"/>
        <v>50</v>
      </c>
      <c r="AO51" s="26">
        <f t="shared" si="51"/>
        <v>2</v>
      </c>
    </row>
    <row r="52" spans="1:41" ht="15" customHeight="1" thickBot="1">
      <c r="A52" s="33">
        <v>6</v>
      </c>
      <c r="B52" s="60" t="s">
        <v>52</v>
      </c>
      <c r="C52" s="61" t="s">
        <v>91</v>
      </c>
      <c r="D52" s="56">
        <v>10</v>
      </c>
      <c r="E52" s="57"/>
      <c r="F52" s="36">
        <v>30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>
        <v>35</v>
      </c>
      <c r="R52" s="36">
        <f t="shared" si="54"/>
        <v>40</v>
      </c>
      <c r="S52" s="36">
        <f t="shared" si="55"/>
        <v>75</v>
      </c>
      <c r="T52" s="36" t="s">
        <v>38</v>
      </c>
      <c r="U52" s="62">
        <f t="shared" ref="U52" si="56">TRUNC(S52/25)</f>
        <v>3</v>
      </c>
      <c r="V52" s="57"/>
      <c r="W52" s="57"/>
      <c r="X52" s="57"/>
      <c r="Y52" s="57"/>
      <c r="Z52" s="57"/>
      <c r="AA52" s="57"/>
      <c r="AB52" s="57"/>
      <c r="AC52" s="57"/>
      <c r="AD52" s="36"/>
      <c r="AE52" s="36"/>
      <c r="AF52" s="36"/>
      <c r="AG52" s="36"/>
      <c r="AH52" s="36"/>
      <c r="AI52" s="36"/>
      <c r="AJ52" s="36">
        <f t="shared" ref="AJ52" si="57">SUM(V52:AH52)</f>
        <v>0</v>
      </c>
      <c r="AK52" s="36">
        <f t="shared" ref="AK52" si="58">SUM(V52:AI52)</f>
        <v>0</v>
      </c>
      <c r="AL52" s="36"/>
      <c r="AM52" s="62">
        <f t="shared" ref="AM52" si="59">TRUNC(AK52/25)</f>
        <v>0</v>
      </c>
      <c r="AN52" s="26">
        <f t="shared" si="48"/>
        <v>75</v>
      </c>
      <c r="AO52" s="26">
        <f t="shared" si="51"/>
        <v>3</v>
      </c>
    </row>
    <row r="53" spans="1:41" ht="15" customHeight="1" thickBot="1">
      <c r="A53" s="175" t="s">
        <v>46</v>
      </c>
      <c r="B53" s="176"/>
      <c r="C53" s="177"/>
      <c r="D53" s="44">
        <f t="shared" ref="D53:AO53" si="60">SUM(D47:D52)</f>
        <v>60</v>
      </c>
      <c r="E53" s="44">
        <f t="shared" si="60"/>
        <v>0</v>
      </c>
      <c r="F53" s="44">
        <f t="shared" si="60"/>
        <v>70</v>
      </c>
      <c r="G53" s="44">
        <f t="shared" si="60"/>
        <v>0</v>
      </c>
      <c r="H53" s="44">
        <f t="shared" si="60"/>
        <v>0</v>
      </c>
      <c r="I53" s="44">
        <f t="shared" si="60"/>
        <v>0</v>
      </c>
      <c r="J53" s="44">
        <f t="shared" si="60"/>
        <v>0</v>
      </c>
      <c r="K53" s="44">
        <f t="shared" si="60"/>
        <v>0</v>
      </c>
      <c r="L53" s="44">
        <f t="shared" si="60"/>
        <v>0</v>
      </c>
      <c r="M53" s="44">
        <f t="shared" si="60"/>
        <v>0</v>
      </c>
      <c r="N53" s="44">
        <f t="shared" si="60"/>
        <v>0</v>
      </c>
      <c r="O53" s="44">
        <f t="shared" si="60"/>
        <v>0</v>
      </c>
      <c r="P53" s="44">
        <f t="shared" si="60"/>
        <v>0</v>
      </c>
      <c r="Q53" s="44">
        <f t="shared" si="60"/>
        <v>145</v>
      </c>
      <c r="R53" s="44">
        <f t="shared" si="60"/>
        <v>130</v>
      </c>
      <c r="S53" s="44">
        <f t="shared" si="60"/>
        <v>275</v>
      </c>
      <c r="T53" s="44">
        <f t="shared" si="60"/>
        <v>0</v>
      </c>
      <c r="U53" s="45">
        <f t="shared" si="60"/>
        <v>11</v>
      </c>
      <c r="V53" s="44">
        <f t="shared" si="60"/>
        <v>15</v>
      </c>
      <c r="W53" s="44">
        <f t="shared" si="60"/>
        <v>0</v>
      </c>
      <c r="X53" s="44">
        <f t="shared" si="60"/>
        <v>40</v>
      </c>
      <c r="Y53" s="44">
        <f t="shared" si="60"/>
        <v>0</v>
      </c>
      <c r="Z53" s="44">
        <f t="shared" si="60"/>
        <v>0</v>
      </c>
      <c r="AA53" s="44">
        <f t="shared" si="60"/>
        <v>0</v>
      </c>
      <c r="AB53" s="44">
        <f t="shared" si="60"/>
        <v>0</v>
      </c>
      <c r="AC53" s="44">
        <f t="shared" si="60"/>
        <v>0</v>
      </c>
      <c r="AD53" s="44">
        <f t="shared" si="60"/>
        <v>0</v>
      </c>
      <c r="AE53" s="44">
        <f t="shared" si="60"/>
        <v>0</v>
      </c>
      <c r="AF53" s="44">
        <f t="shared" si="60"/>
        <v>0</v>
      </c>
      <c r="AG53" s="44">
        <f t="shared" si="60"/>
        <v>0</v>
      </c>
      <c r="AH53" s="44">
        <f t="shared" si="60"/>
        <v>0</v>
      </c>
      <c r="AI53" s="44">
        <f t="shared" si="60"/>
        <v>70</v>
      </c>
      <c r="AJ53" s="44">
        <f t="shared" si="60"/>
        <v>55</v>
      </c>
      <c r="AK53" s="44">
        <f t="shared" si="60"/>
        <v>125</v>
      </c>
      <c r="AL53" s="44">
        <f t="shared" si="60"/>
        <v>0</v>
      </c>
      <c r="AM53" s="45">
        <f t="shared" si="60"/>
        <v>5</v>
      </c>
      <c r="AN53" s="44">
        <f t="shared" si="60"/>
        <v>400</v>
      </c>
      <c r="AO53" s="45">
        <f t="shared" si="60"/>
        <v>16</v>
      </c>
    </row>
    <row r="54" spans="1:41" ht="15" customHeight="1" thickBot="1">
      <c r="A54" s="178" t="s">
        <v>92</v>
      </c>
      <c r="B54" s="179"/>
      <c r="C54" s="179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80"/>
    </row>
    <row r="55" spans="1:41" ht="15" customHeight="1">
      <c r="A55" s="49">
        <v>1</v>
      </c>
      <c r="B55" s="64" t="s">
        <v>52</v>
      </c>
      <c r="C55" s="65" t="s">
        <v>87</v>
      </c>
      <c r="D55" s="66"/>
      <c r="E55" s="67"/>
      <c r="F55" s="67"/>
      <c r="G55" s="67"/>
      <c r="H55" s="67"/>
      <c r="I55" s="67"/>
      <c r="J55" s="67"/>
      <c r="K55" s="67"/>
      <c r="L55" s="51"/>
      <c r="M55" s="51"/>
      <c r="N55" s="51"/>
      <c r="O55" s="51"/>
      <c r="P55" s="51"/>
      <c r="Q55" s="51"/>
      <c r="R55" s="51"/>
      <c r="S55" s="51"/>
      <c r="T55" s="51"/>
      <c r="U55" s="68"/>
      <c r="V55" s="66">
        <v>5</v>
      </c>
      <c r="W55" s="67"/>
      <c r="X55" s="67">
        <v>15</v>
      </c>
      <c r="Y55" s="67"/>
      <c r="Z55" s="67"/>
      <c r="AA55" s="67"/>
      <c r="AB55" s="67"/>
      <c r="AC55" s="67"/>
      <c r="AD55" s="51"/>
      <c r="AE55" s="51"/>
      <c r="AF55" s="51"/>
      <c r="AG55" s="51"/>
      <c r="AH55" s="51"/>
      <c r="AI55" s="51">
        <v>30</v>
      </c>
      <c r="AJ55" s="51">
        <f>SUM(V55:AH55)</f>
        <v>20</v>
      </c>
      <c r="AK55" s="51">
        <f>SUM(V55:AI55)</f>
        <v>50</v>
      </c>
      <c r="AL55" s="51" t="s">
        <v>38</v>
      </c>
      <c r="AM55" s="68">
        <v>2</v>
      </c>
      <c r="AN55" s="26">
        <v>50</v>
      </c>
      <c r="AO55" s="26">
        <f t="shared" ref="AO55:AO60" si="61">U55+AM55</f>
        <v>2</v>
      </c>
    </row>
    <row r="56" spans="1:41" ht="15" customHeight="1">
      <c r="A56" s="33">
        <v>2</v>
      </c>
      <c r="B56" s="60" t="s">
        <v>52</v>
      </c>
      <c r="C56" s="69" t="s">
        <v>93</v>
      </c>
      <c r="D56" s="5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>
        <f t="shared" ref="R56:R60" si="62">SUM(D56:P56)</f>
        <v>0</v>
      </c>
      <c r="S56" s="36">
        <f t="shared" ref="S56:S60" si="63">SUM(D56:Q56)</f>
        <v>0</v>
      </c>
      <c r="T56" s="34"/>
      <c r="U56" s="62">
        <f>TRUNC(S56/25)</f>
        <v>0</v>
      </c>
      <c r="V56" s="57">
        <v>10</v>
      </c>
      <c r="W56" s="57"/>
      <c r="X56" s="57">
        <v>25</v>
      </c>
      <c r="Y56" s="57"/>
      <c r="Z56" s="57"/>
      <c r="AA56" s="57"/>
      <c r="AB56" s="57"/>
      <c r="AC56" s="57"/>
      <c r="AD56" s="36"/>
      <c r="AE56" s="36"/>
      <c r="AF56" s="36"/>
      <c r="AG56" s="36"/>
      <c r="AH56" s="36"/>
      <c r="AI56" s="36">
        <v>40</v>
      </c>
      <c r="AJ56" s="36">
        <f t="shared" ref="AJ56" si="64">SUM(V56:AH56)</f>
        <v>35</v>
      </c>
      <c r="AK56" s="36">
        <f t="shared" ref="AK56" si="65">SUM(V56:AI56)</f>
        <v>75</v>
      </c>
      <c r="AL56" s="36" t="s">
        <v>38</v>
      </c>
      <c r="AM56" s="63">
        <v>3</v>
      </c>
      <c r="AN56" s="26">
        <f t="shared" ref="AN56:AN60" si="66">S56+AK56</f>
        <v>75</v>
      </c>
      <c r="AO56" s="26">
        <f t="shared" si="61"/>
        <v>3</v>
      </c>
    </row>
    <row r="57" spans="1:41" ht="15" customHeight="1">
      <c r="A57" s="33">
        <v>3</v>
      </c>
      <c r="B57" s="60" t="s">
        <v>52</v>
      </c>
      <c r="C57" s="61" t="s">
        <v>88</v>
      </c>
      <c r="D57" s="56">
        <v>25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>
        <v>50</v>
      </c>
      <c r="R57" s="36">
        <f t="shared" si="62"/>
        <v>25</v>
      </c>
      <c r="S57" s="36">
        <f t="shared" si="63"/>
        <v>75</v>
      </c>
      <c r="T57" s="34" t="s">
        <v>38</v>
      </c>
      <c r="U57" s="62">
        <f>TRUNC(S57/25)</f>
        <v>3</v>
      </c>
      <c r="V57" s="57"/>
      <c r="W57" s="57"/>
      <c r="X57" s="57"/>
      <c r="Y57" s="57"/>
      <c r="Z57" s="57"/>
      <c r="AA57" s="57"/>
      <c r="AB57" s="57"/>
      <c r="AC57" s="57"/>
      <c r="AD57" s="36"/>
      <c r="AE57" s="36"/>
      <c r="AF57" s="36"/>
      <c r="AG57" s="36"/>
      <c r="AH57" s="36"/>
      <c r="AI57" s="36"/>
      <c r="AJ57" s="36"/>
      <c r="AK57" s="36"/>
      <c r="AL57" s="36"/>
      <c r="AM57" s="62"/>
      <c r="AN57" s="26">
        <f t="shared" si="66"/>
        <v>75</v>
      </c>
      <c r="AO57" s="26">
        <f t="shared" si="61"/>
        <v>3</v>
      </c>
    </row>
    <row r="58" spans="1:41" ht="15" customHeight="1">
      <c r="A58" s="33">
        <v>4</v>
      </c>
      <c r="B58" s="60" t="s">
        <v>52</v>
      </c>
      <c r="C58" s="69" t="s">
        <v>89</v>
      </c>
      <c r="D58" s="56">
        <v>10</v>
      </c>
      <c r="E58" s="36"/>
      <c r="F58" s="36">
        <v>25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>
        <v>40</v>
      </c>
      <c r="R58" s="36">
        <f t="shared" si="62"/>
        <v>35</v>
      </c>
      <c r="S58" s="36">
        <f t="shared" si="63"/>
        <v>75</v>
      </c>
      <c r="T58" s="34" t="s">
        <v>38</v>
      </c>
      <c r="U58" s="62">
        <f>TRUNC(S58/25)</f>
        <v>3</v>
      </c>
      <c r="V58" s="57"/>
      <c r="W58" s="57"/>
      <c r="X58" s="57"/>
      <c r="Y58" s="57"/>
      <c r="Z58" s="57"/>
      <c r="AA58" s="57"/>
      <c r="AB58" s="57"/>
      <c r="AC58" s="57"/>
      <c r="AD58" s="36"/>
      <c r="AE58" s="36"/>
      <c r="AF58" s="36"/>
      <c r="AG58" s="36"/>
      <c r="AH58" s="36"/>
      <c r="AI58" s="36"/>
      <c r="AJ58" s="36">
        <f t="shared" ref="AJ58:AJ60" si="67">SUM(V58:AH58)</f>
        <v>0</v>
      </c>
      <c r="AK58" s="36">
        <f t="shared" ref="AK58:AK60" si="68">SUM(V58:AI58)</f>
        <v>0</v>
      </c>
      <c r="AL58" s="36"/>
      <c r="AM58" s="62">
        <f>TRUNC(AK58/25)</f>
        <v>0</v>
      </c>
      <c r="AN58" s="26">
        <f t="shared" si="66"/>
        <v>75</v>
      </c>
      <c r="AO58" s="26">
        <f t="shared" si="61"/>
        <v>3</v>
      </c>
    </row>
    <row r="59" spans="1:41" ht="15" customHeight="1">
      <c r="A59" s="33">
        <v>5</v>
      </c>
      <c r="B59" s="60" t="s">
        <v>52</v>
      </c>
      <c r="C59" s="69" t="s">
        <v>90</v>
      </c>
      <c r="D59" s="56">
        <v>10</v>
      </c>
      <c r="E59" s="57"/>
      <c r="F59" s="36">
        <v>15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>
        <v>25</v>
      </c>
      <c r="R59" s="36">
        <f t="shared" si="62"/>
        <v>25</v>
      </c>
      <c r="S59" s="36">
        <f t="shared" si="63"/>
        <v>50</v>
      </c>
      <c r="T59" s="36" t="s">
        <v>38</v>
      </c>
      <c r="U59" s="62">
        <f>TRUNC(S59/25)</f>
        <v>2</v>
      </c>
      <c r="V59" s="56"/>
      <c r="W59" s="57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63"/>
      <c r="AN59" s="26">
        <f t="shared" si="66"/>
        <v>50</v>
      </c>
      <c r="AO59" s="26">
        <f t="shared" si="61"/>
        <v>2</v>
      </c>
    </row>
    <row r="60" spans="1:41" ht="15" customHeight="1" thickBot="1">
      <c r="A60" s="70">
        <v>6</v>
      </c>
      <c r="B60" s="71" t="s">
        <v>52</v>
      </c>
      <c r="C60" s="72" t="s">
        <v>91</v>
      </c>
      <c r="D60" s="73">
        <v>10</v>
      </c>
      <c r="E60" s="74"/>
      <c r="F60" s="74">
        <v>30</v>
      </c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>
        <v>35</v>
      </c>
      <c r="R60" s="74">
        <f t="shared" si="62"/>
        <v>40</v>
      </c>
      <c r="S60" s="74">
        <f t="shared" si="63"/>
        <v>75</v>
      </c>
      <c r="T60" s="74" t="s">
        <v>38</v>
      </c>
      <c r="U60" s="75">
        <f>TRUNC(S60/25)</f>
        <v>3</v>
      </c>
      <c r="V60" s="57"/>
      <c r="W60" s="57"/>
      <c r="X60" s="57"/>
      <c r="Y60" s="57"/>
      <c r="Z60" s="57"/>
      <c r="AA60" s="57"/>
      <c r="AB60" s="57"/>
      <c r="AC60" s="57"/>
      <c r="AD60" s="36"/>
      <c r="AE60" s="36"/>
      <c r="AF60" s="36"/>
      <c r="AG60" s="36"/>
      <c r="AH60" s="36"/>
      <c r="AI60" s="36"/>
      <c r="AJ60" s="36">
        <f t="shared" si="67"/>
        <v>0</v>
      </c>
      <c r="AK60" s="36">
        <f t="shared" si="68"/>
        <v>0</v>
      </c>
      <c r="AL60" s="36"/>
      <c r="AM60" s="62">
        <f t="shared" ref="AM60" si="69">TRUNC(AK60/25)</f>
        <v>0</v>
      </c>
      <c r="AN60" s="26">
        <f t="shared" si="66"/>
        <v>75</v>
      </c>
      <c r="AO60" s="26">
        <f t="shared" si="61"/>
        <v>3</v>
      </c>
    </row>
    <row r="61" spans="1:41" ht="15" customHeight="1" thickBot="1">
      <c r="A61" s="175" t="s">
        <v>46</v>
      </c>
      <c r="B61" s="176"/>
      <c r="C61" s="177"/>
      <c r="D61" s="76">
        <f t="shared" ref="D61:AO61" si="70">SUM(D55:D60)</f>
        <v>55</v>
      </c>
      <c r="E61" s="76">
        <f t="shared" si="70"/>
        <v>0</v>
      </c>
      <c r="F61" s="76">
        <f t="shared" si="70"/>
        <v>70</v>
      </c>
      <c r="G61" s="76">
        <f t="shared" si="70"/>
        <v>0</v>
      </c>
      <c r="H61" s="76">
        <f t="shared" si="70"/>
        <v>0</v>
      </c>
      <c r="I61" s="76">
        <f t="shared" si="70"/>
        <v>0</v>
      </c>
      <c r="J61" s="76">
        <f t="shared" si="70"/>
        <v>0</v>
      </c>
      <c r="K61" s="76">
        <f t="shared" si="70"/>
        <v>0</v>
      </c>
      <c r="L61" s="76">
        <f t="shared" si="70"/>
        <v>0</v>
      </c>
      <c r="M61" s="76">
        <f t="shared" si="70"/>
        <v>0</v>
      </c>
      <c r="N61" s="76">
        <f t="shared" si="70"/>
        <v>0</v>
      </c>
      <c r="O61" s="76">
        <f t="shared" si="70"/>
        <v>0</v>
      </c>
      <c r="P61" s="76">
        <f t="shared" si="70"/>
        <v>0</v>
      </c>
      <c r="Q61" s="76">
        <f t="shared" si="70"/>
        <v>150</v>
      </c>
      <c r="R61" s="76">
        <f t="shared" si="70"/>
        <v>125</v>
      </c>
      <c r="S61" s="76">
        <f t="shared" si="70"/>
        <v>275</v>
      </c>
      <c r="T61" s="76">
        <f t="shared" si="70"/>
        <v>0</v>
      </c>
      <c r="U61" s="77">
        <f t="shared" si="70"/>
        <v>11</v>
      </c>
      <c r="V61" s="44">
        <f t="shared" si="70"/>
        <v>15</v>
      </c>
      <c r="W61" s="44">
        <f t="shared" si="70"/>
        <v>0</v>
      </c>
      <c r="X61" s="44">
        <f t="shared" si="70"/>
        <v>40</v>
      </c>
      <c r="Y61" s="44">
        <f t="shared" si="70"/>
        <v>0</v>
      </c>
      <c r="Z61" s="44">
        <f t="shared" si="70"/>
        <v>0</v>
      </c>
      <c r="AA61" s="44">
        <f t="shared" si="70"/>
        <v>0</v>
      </c>
      <c r="AB61" s="44">
        <f t="shared" si="70"/>
        <v>0</v>
      </c>
      <c r="AC61" s="44">
        <f t="shared" si="70"/>
        <v>0</v>
      </c>
      <c r="AD61" s="44">
        <f t="shared" si="70"/>
        <v>0</v>
      </c>
      <c r="AE61" s="44">
        <f t="shared" si="70"/>
        <v>0</v>
      </c>
      <c r="AF61" s="44">
        <f t="shared" si="70"/>
        <v>0</v>
      </c>
      <c r="AG61" s="44">
        <f t="shared" si="70"/>
        <v>0</v>
      </c>
      <c r="AH61" s="44">
        <f t="shared" si="70"/>
        <v>0</v>
      </c>
      <c r="AI61" s="44">
        <f t="shared" si="70"/>
        <v>70</v>
      </c>
      <c r="AJ61" s="44">
        <f t="shared" si="70"/>
        <v>55</v>
      </c>
      <c r="AK61" s="44">
        <f t="shared" si="70"/>
        <v>125</v>
      </c>
      <c r="AL61" s="44">
        <f t="shared" si="70"/>
        <v>0</v>
      </c>
      <c r="AM61" s="45">
        <f t="shared" si="70"/>
        <v>5</v>
      </c>
      <c r="AN61" s="44">
        <f t="shared" si="70"/>
        <v>400</v>
      </c>
      <c r="AO61" s="45">
        <f t="shared" si="70"/>
        <v>16</v>
      </c>
    </row>
    <row r="62" spans="1:41" ht="15" customHeight="1" thickBot="1">
      <c r="A62" s="178" t="s">
        <v>94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80"/>
    </row>
    <row r="63" spans="1:41" ht="15" customHeight="1">
      <c r="A63" s="33">
        <v>1</v>
      </c>
      <c r="B63" s="60" t="s">
        <v>52</v>
      </c>
      <c r="C63" s="61" t="s">
        <v>95</v>
      </c>
      <c r="D63" s="56">
        <v>15</v>
      </c>
      <c r="E63" s="57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>
        <v>15</v>
      </c>
      <c r="R63" s="36">
        <f t="shared" ref="R63" si="71">SUM(D63:P63)</f>
        <v>15</v>
      </c>
      <c r="S63" s="36">
        <f t="shared" ref="S63" si="72">SUM(D63:Q63)</f>
        <v>30</v>
      </c>
      <c r="T63" s="36" t="s">
        <v>38</v>
      </c>
      <c r="U63" s="62">
        <f t="shared" ref="U63" si="73">TRUNC(S63/25)</f>
        <v>1</v>
      </c>
      <c r="V63" s="57"/>
      <c r="W63" s="57"/>
      <c r="X63" s="57"/>
      <c r="Y63" s="57"/>
      <c r="Z63" s="57"/>
      <c r="AA63" s="57"/>
      <c r="AB63" s="57"/>
      <c r="AC63" s="57"/>
      <c r="AD63" s="36"/>
      <c r="AE63" s="36"/>
      <c r="AF63" s="36"/>
      <c r="AG63" s="36"/>
      <c r="AH63" s="36"/>
      <c r="AI63" s="36"/>
      <c r="AJ63" s="36">
        <f t="shared" ref="AJ63" si="74">SUM(V63:AH63)</f>
        <v>0</v>
      </c>
      <c r="AK63" s="36">
        <f t="shared" ref="AK63" si="75">SUM(V63:AI63)</f>
        <v>0</v>
      </c>
      <c r="AL63" s="36"/>
      <c r="AM63" s="62">
        <f t="shared" ref="AM63" si="76">TRUNC(AK63/25)</f>
        <v>0</v>
      </c>
      <c r="AN63" s="26">
        <f t="shared" ref="AN63" si="77">S63+AK63</f>
        <v>30</v>
      </c>
      <c r="AO63" s="26">
        <f t="shared" ref="AO63" si="78">U63+AM63</f>
        <v>1</v>
      </c>
    </row>
    <row r="64" spans="1:41" ht="15" customHeight="1" thickBot="1">
      <c r="A64" s="33">
        <v>2</v>
      </c>
      <c r="B64" s="60" t="s">
        <v>52</v>
      </c>
      <c r="C64" s="61" t="s">
        <v>96</v>
      </c>
      <c r="D64" s="56"/>
      <c r="E64" s="57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>
        <f t="shared" si="32"/>
        <v>0</v>
      </c>
      <c r="S64" s="36">
        <f t="shared" si="33"/>
        <v>0</v>
      </c>
      <c r="T64" s="36"/>
      <c r="U64" s="62">
        <f t="shared" si="37"/>
        <v>0</v>
      </c>
      <c r="V64" s="57">
        <v>15</v>
      </c>
      <c r="W64" s="57"/>
      <c r="X64" s="57"/>
      <c r="Y64" s="57"/>
      <c r="Z64" s="57"/>
      <c r="AA64" s="57"/>
      <c r="AB64" s="57"/>
      <c r="AC64" s="57"/>
      <c r="AD64" s="36"/>
      <c r="AE64" s="36"/>
      <c r="AF64" s="36"/>
      <c r="AG64" s="36"/>
      <c r="AH64" s="36"/>
      <c r="AI64" s="36">
        <v>15</v>
      </c>
      <c r="AJ64" s="36">
        <f t="shared" si="34"/>
        <v>15</v>
      </c>
      <c r="AK64" s="36">
        <f t="shared" si="35"/>
        <v>30</v>
      </c>
      <c r="AL64" s="36" t="s">
        <v>38</v>
      </c>
      <c r="AM64" s="62">
        <f t="shared" si="36"/>
        <v>1</v>
      </c>
      <c r="AN64" s="26">
        <f t="shared" si="38"/>
        <v>30</v>
      </c>
      <c r="AO64" s="26">
        <f t="shared" si="39"/>
        <v>1</v>
      </c>
    </row>
    <row r="65" spans="1:41" ht="15" customHeight="1" thickBot="1">
      <c r="A65" s="175" t="s">
        <v>46</v>
      </c>
      <c r="B65" s="176"/>
      <c r="C65" s="177"/>
      <c r="D65" s="44">
        <f>SUM(D63:D64)</f>
        <v>15</v>
      </c>
      <c r="E65" s="44">
        <f t="shared" ref="E65:AM65" si="79">SUM(E63:E64)</f>
        <v>0</v>
      </c>
      <c r="F65" s="44">
        <f t="shared" si="79"/>
        <v>0</v>
      </c>
      <c r="G65" s="44">
        <f t="shared" si="79"/>
        <v>0</v>
      </c>
      <c r="H65" s="44">
        <f t="shared" si="79"/>
        <v>0</v>
      </c>
      <c r="I65" s="44">
        <f t="shared" si="79"/>
        <v>0</v>
      </c>
      <c r="J65" s="44">
        <f t="shared" si="79"/>
        <v>0</v>
      </c>
      <c r="K65" s="44">
        <f t="shared" si="79"/>
        <v>0</v>
      </c>
      <c r="L65" s="44">
        <f t="shared" si="79"/>
        <v>0</v>
      </c>
      <c r="M65" s="44">
        <f t="shared" si="79"/>
        <v>0</v>
      </c>
      <c r="N65" s="44">
        <f t="shared" si="79"/>
        <v>0</v>
      </c>
      <c r="O65" s="44">
        <f t="shared" si="79"/>
        <v>0</v>
      </c>
      <c r="P65" s="44">
        <f t="shared" si="79"/>
        <v>0</v>
      </c>
      <c r="Q65" s="44">
        <f t="shared" si="79"/>
        <v>15</v>
      </c>
      <c r="R65" s="44">
        <f t="shared" si="79"/>
        <v>15</v>
      </c>
      <c r="S65" s="44">
        <f t="shared" si="79"/>
        <v>30</v>
      </c>
      <c r="T65" s="44">
        <f t="shared" si="79"/>
        <v>0</v>
      </c>
      <c r="U65" s="44">
        <f t="shared" si="79"/>
        <v>1</v>
      </c>
      <c r="V65" s="44">
        <f t="shared" si="79"/>
        <v>15</v>
      </c>
      <c r="W65" s="44">
        <f t="shared" si="79"/>
        <v>0</v>
      </c>
      <c r="X65" s="44">
        <f t="shared" si="79"/>
        <v>0</v>
      </c>
      <c r="Y65" s="44">
        <f t="shared" si="79"/>
        <v>0</v>
      </c>
      <c r="Z65" s="44">
        <f t="shared" si="79"/>
        <v>0</v>
      </c>
      <c r="AA65" s="44">
        <f t="shared" si="79"/>
        <v>0</v>
      </c>
      <c r="AB65" s="44">
        <f t="shared" si="79"/>
        <v>0</v>
      </c>
      <c r="AC65" s="44">
        <f t="shared" si="79"/>
        <v>0</v>
      </c>
      <c r="AD65" s="44">
        <f t="shared" si="79"/>
        <v>0</v>
      </c>
      <c r="AE65" s="44">
        <f t="shared" si="79"/>
        <v>0</v>
      </c>
      <c r="AF65" s="44">
        <f t="shared" si="79"/>
        <v>0</v>
      </c>
      <c r="AG65" s="44">
        <f t="shared" si="79"/>
        <v>0</v>
      </c>
      <c r="AH65" s="44">
        <f t="shared" si="79"/>
        <v>0</v>
      </c>
      <c r="AI65" s="44">
        <f t="shared" si="79"/>
        <v>15</v>
      </c>
      <c r="AJ65" s="44">
        <f t="shared" si="79"/>
        <v>15</v>
      </c>
      <c r="AK65" s="44">
        <f t="shared" si="79"/>
        <v>30</v>
      </c>
      <c r="AL65" s="44">
        <f t="shared" si="79"/>
        <v>0</v>
      </c>
      <c r="AM65" s="44">
        <f t="shared" si="79"/>
        <v>1</v>
      </c>
      <c r="AN65" s="44">
        <f>SUM(AN63:AN64)</f>
        <v>60</v>
      </c>
      <c r="AO65" s="44">
        <f t="shared" ref="AO65" si="80">SUM(AO63:AO64)</f>
        <v>2</v>
      </c>
    </row>
    <row r="66" spans="1:41" ht="15" customHeight="1" thickBot="1">
      <c r="A66" s="171" t="s">
        <v>64</v>
      </c>
      <c r="B66" s="172"/>
      <c r="C66" s="173"/>
      <c r="D66" s="78">
        <f t="shared" ref="D66:S66" si="81">D22+D40+D45+D53+D65</f>
        <v>145</v>
      </c>
      <c r="E66" s="78">
        <f t="shared" si="81"/>
        <v>20</v>
      </c>
      <c r="F66" s="78">
        <f t="shared" si="81"/>
        <v>140</v>
      </c>
      <c r="G66" s="78">
        <f t="shared" si="81"/>
        <v>55</v>
      </c>
      <c r="H66" s="78">
        <f t="shared" si="81"/>
        <v>0</v>
      </c>
      <c r="I66" s="78">
        <f t="shared" si="81"/>
        <v>0</v>
      </c>
      <c r="J66" s="78">
        <f t="shared" si="81"/>
        <v>110</v>
      </c>
      <c r="K66" s="78">
        <f t="shared" si="81"/>
        <v>0</v>
      </c>
      <c r="L66" s="78">
        <f t="shared" si="81"/>
        <v>0</v>
      </c>
      <c r="M66" s="78">
        <f t="shared" si="81"/>
        <v>30</v>
      </c>
      <c r="N66" s="78">
        <f t="shared" si="81"/>
        <v>0</v>
      </c>
      <c r="O66" s="78">
        <f t="shared" si="81"/>
        <v>15</v>
      </c>
      <c r="P66" s="78">
        <f t="shared" si="81"/>
        <v>0</v>
      </c>
      <c r="Q66" s="78">
        <f t="shared" si="81"/>
        <v>265</v>
      </c>
      <c r="R66" s="78">
        <f t="shared" si="81"/>
        <v>515</v>
      </c>
      <c r="S66" s="78">
        <f t="shared" si="81"/>
        <v>780</v>
      </c>
      <c r="T66" s="78" t="s">
        <v>97</v>
      </c>
      <c r="U66" s="79">
        <f t="shared" ref="U66:AK66" si="82">U22+U40+U45+U53+U65</f>
        <v>29.5</v>
      </c>
      <c r="V66" s="78">
        <f t="shared" si="82"/>
        <v>90</v>
      </c>
      <c r="W66" s="78">
        <f t="shared" si="82"/>
        <v>0</v>
      </c>
      <c r="X66" s="78">
        <f t="shared" si="82"/>
        <v>110</v>
      </c>
      <c r="Y66" s="78">
        <f t="shared" si="82"/>
        <v>20</v>
      </c>
      <c r="Z66" s="78">
        <f t="shared" si="82"/>
        <v>0</v>
      </c>
      <c r="AA66" s="78">
        <f t="shared" si="82"/>
        <v>0</v>
      </c>
      <c r="AB66" s="78">
        <f t="shared" si="82"/>
        <v>90</v>
      </c>
      <c r="AC66" s="78">
        <f t="shared" si="82"/>
        <v>0</v>
      </c>
      <c r="AD66" s="78">
        <f t="shared" si="82"/>
        <v>0</v>
      </c>
      <c r="AE66" s="78">
        <f t="shared" si="82"/>
        <v>30</v>
      </c>
      <c r="AF66" s="78">
        <f t="shared" si="82"/>
        <v>0</v>
      </c>
      <c r="AG66" s="78">
        <f t="shared" si="82"/>
        <v>20</v>
      </c>
      <c r="AH66" s="78">
        <f t="shared" si="82"/>
        <v>300</v>
      </c>
      <c r="AI66" s="78">
        <f t="shared" si="82"/>
        <v>210</v>
      </c>
      <c r="AJ66" s="78">
        <f t="shared" si="82"/>
        <v>660</v>
      </c>
      <c r="AK66" s="78">
        <f t="shared" si="82"/>
        <v>870</v>
      </c>
      <c r="AL66" s="78" t="s">
        <v>97</v>
      </c>
      <c r="AM66" s="79">
        <f>AM22+AM40+AM45+AM53+AM65</f>
        <v>30.5</v>
      </c>
      <c r="AN66" s="78">
        <f>AN22+AN40+AN45+AN53+AN65</f>
        <v>1650</v>
      </c>
      <c r="AO66" s="79">
        <f>AO22+AO40+AO45+AO53+AO65</f>
        <v>60</v>
      </c>
    </row>
    <row r="67" spans="1:41" ht="15" customHeight="1" thickBot="1">
      <c r="A67" s="171" t="s">
        <v>66</v>
      </c>
      <c r="B67" s="172"/>
      <c r="C67" s="173"/>
      <c r="D67" s="78">
        <f t="shared" ref="D67:S67" si="83">D22+D40+D45+D61+D65</f>
        <v>140</v>
      </c>
      <c r="E67" s="78">
        <f t="shared" si="83"/>
        <v>20</v>
      </c>
      <c r="F67" s="78">
        <f t="shared" si="83"/>
        <v>140</v>
      </c>
      <c r="G67" s="78">
        <f t="shared" si="83"/>
        <v>55</v>
      </c>
      <c r="H67" s="78">
        <f t="shared" si="83"/>
        <v>0</v>
      </c>
      <c r="I67" s="78">
        <f t="shared" si="83"/>
        <v>0</v>
      </c>
      <c r="J67" s="78">
        <f t="shared" si="83"/>
        <v>110</v>
      </c>
      <c r="K67" s="78">
        <f t="shared" si="83"/>
        <v>0</v>
      </c>
      <c r="L67" s="78">
        <f t="shared" si="83"/>
        <v>0</v>
      </c>
      <c r="M67" s="78">
        <f t="shared" si="83"/>
        <v>30</v>
      </c>
      <c r="N67" s="78">
        <f t="shared" si="83"/>
        <v>0</v>
      </c>
      <c r="O67" s="78">
        <f t="shared" si="83"/>
        <v>15</v>
      </c>
      <c r="P67" s="78">
        <f t="shared" si="83"/>
        <v>0</v>
      </c>
      <c r="Q67" s="78">
        <f t="shared" si="83"/>
        <v>270</v>
      </c>
      <c r="R67" s="78">
        <f t="shared" si="83"/>
        <v>510</v>
      </c>
      <c r="S67" s="78">
        <f t="shared" si="83"/>
        <v>780</v>
      </c>
      <c r="T67" s="78" t="s">
        <v>97</v>
      </c>
      <c r="U67" s="79">
        <f t="shared" ref="U67:AK67" si="84">U22+U40+U45+U61+U65</f>
        <v>29.5</v>
      </c>
      <c r="V67" s="78">
        <f t="shared" si="84"/>
        <v>90</v>
      </c>
      <c r="W67" s="78">
        <f t="shared" si="84"/>
        <v>0</v>
      </c>
      <c r="X67" s="78">
        <f t="shared" si="84"/>
        <v>110</v>
      </c>
      <c r="Y67" s="78">
        <f t="shared" si="84"/>
        <v>20</v>
      </c>
      <c r="Z67" s="78">
        <f t="shared" si="84"/>
        <v>0</v>
      </c>
      <c r="AA67" s="78">
        <f t="shared" si="84"/>
        <v>0</v>
      </c>
      <c r="AB67" s="78">
        <f t="shared" si="84"/>
        <v>90</v>
      </c>
      <c r="AC67" s="78">
        <f t="shared" si="84"/>
        <v>0</v>
      </c>
      <c r="AD67" s="78">
        <f t="shared" si="84"/>
        <v>0</v>
      </c>
      <c r="AE67" s="78">
        <f t="shared" si="84"/>
        <v>30</v>
      </c>
      <c r="AF67" s="78">
        <f t="shared" si="84"/>
        <v>0</v>
      </c>
      <c r="AG67" s="78">
        <f t="shared" si="84"/>
        <v>20</v>
      </c>
      <c r="AH67" s="78">
        <f t="shared" si="84"/>
        <v>300</v>
      </c>
      <c r="AI67" s="78">
        <f t="shared" si="84"/>
        <v>210</v>
      </c>
      <c r="AJ67" s="78">
        <f t="shared" si="84"/>
        <v>660</v>
      </c>
      <c r="AK67" s="78">
        <f t="shared" si="84"/>
        <v>870</v>
      </c>
      <c r="AL67" s="78" t="s">
        <v>97</v>
      </c>
      <c r="AM67" s="79">
        <f>AM22+AM40+AM45+AM61+AM65</f>
        <v>30.5</v>
      </c>
      <c r="AN67" s="78">
        <f>AN22+AN40+AN45+AN61+AN65</f>
        <v>1650</v>
      </c>
      <c r="AO67" s="79">
        <f>AO22+AO40+AO45+AO61+AO65</f>
        <v>60</v>
      </c>
    </row>
    <row r="73" spans="1:41">
      <c r="N73" s="3" t="s">
        <v>98</v>
      </c>
    </row>
    <row r="74" spans="1:41">
      <c r="C74" s="80" t="s">
        <v>99</v>
      </c>
      <c r="O74" s="3" t="s">
        <v>99</v>
      </c>
      <c r="AF74" s="174" t="s">
        <v>99</v>
      </c>
      <c r="AG74" s="174"/>
      <c r="AH74" s="174"/>
      <c r="AI74" s="174"/>
      <c r="AJ74" s="174"/>
      <c r="AK74" s="174"/>
      <c r="AL74" s="174"/>
    </row>
    <row r="75" spans="1:41">
      <c r="C75" s="80" t="s">
        <v>100</v>
      </c>
      <c r="M75" s="81"/>
      <c r="O75" s="174" t="s">
        <v>101</v>
      </c>
      <c r="P75" s="174"/>
      <c r="Q75" s="174"/>
      <c r="R75" s="174"/>
      <c r="S75" s="174"/>
      <c r="T75" s="174"/>
      <c r="U75" s="174"/>
      <c r="AF75" s="174" t="s">
        <v>102</v>
      </c>
      <c r="AG75" s="174"/>
      <c r="AH75" s="174"/>
      <c r="AI75" s="174"/>
      <c r="AJ75" s="174"/>
      <c r="AK75" s="174"/>
      <c r="AL75" s="174"/>
    </row>
  </sheetData>
  <sheetProtection password="C796" sheet="1" objects="1" scenarios="1"/>
  <mergeCells count="25">
    <mergeCell ref="A6:AO6"/>
    <mergeCell ref="A15:A16"/>
    <mergeCell ref="B15:B16"/>
    <mergeCell ref="C15:C16"/>
    <mergeCell ref="D15:U15"/>
    <mergeCell ref="V15:AM15"/>
    <mergeCell ref="AN15:AN16"/>
    <mergeCell ref="AO15:AO16"/>
    <mergeCell ref="A65:C65"/>
    <mergeCell ref="A17:AO17"/>
    <mergeCell ref="A22:C22"/>
    <mergeCell ref="A23:AO23"/>
    <mergeCell ref="A40:C40"/>
    <mergeCell ref="A41:AO41"/>
    <mergeCell ref="A45:C45"/>
    <mergeCell ref="A46:AO46"/>
    <mergeCell ref="A53:C53"/>
    <mergeCell ref="A54:AO54"/>
    <mergeCell ref="A61:C61"/>
    <mergeCell ref="A62:AO62"/>
    <mergeCell ref="A66:C66"/>
    <mergeCell ref="A67:C67"/>
    <mergeCell ref="AF74:AL74"/>
    <mergeCell ref="O75:U75"/>
    <mergeCell ref="AF75:AL75"/>
  </mergeCells>
  <printOptions horizontalCentered="1"/>
  <pageMargins left="0.25" right="0.25" top="0.75" bottom="0.75" header="0.3" footer="0.3"/>
  <pageSetup paperSize="9" scale="52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8"/>
  <sheetViews>
    <sheetView showZeros="0" topLeftCell="A16" zoomScale="85" zoomScaleNormal="85" zoomScaleSheetLayoutView="100" workbookViewId="0">
      <selection activeCell="A32" sqref="A32:XFD32"/>
    </sheetView>
  </sheetViews>
  <sheetFormatPr defaultRowHeight="12.75"/>
  <cols>
    <col min="1" max="1" width="4.28515625" style="82" customWidth="1"/>
    <col min="2" max="2" width="61.28515625" style="82" bestFit="1" customWidth="1"/>
    <col min="3" max="18" width="4.85546875" style="82" customWidth="1"/>
    <col min="19" max="19" width="6.140625" style="82" bestFit="1" customWidth="1"/>
    <col min="20" max="36" width="4.85546875" style="82" customWidth="1"/>
    <col min="37" max="37" width="6.140625" style="82" bestFit="1" customWidth="1"/>
    <col min="38" max="38" width="4.85546875" style="82" customWidth="1"/>
    <col min="39" max="40" width="5.7109375" style="82" customWidth="1"/>
    <col min="41" max="44" width="9.140625" style="82"/>
    <col min="45" max="45" width="32.140625" style="82" bestFit="1" customWidth="1"/>
    <col min="46" max="46" width="6.42578125" style="82" bestFit="1" customWidth="1"/>
    <col min="47" max="47" width="5.7109375" style="82" bestFit="1" customWidth="1"/>
    <col min="48" max="48" width="5.28515625" style="82" bestFit="1" customWidth="1"/>
    <col min="49" max="51" width="4.5703125" style="82" bestFit="1" customWidth="1"/>
    <col min="52" max="52" width="5.28515625" style="82" bestFit="1" customWidth="1"/>
    <col min="53" max="57" width="4.5703125" style="82" bestFit="1" customWidth="1"/>
    <col min="58" max="59" width="5.28515625" style="82" bestFit="1" customWidth="1"/>
    <col min="60" max="61" width="5.85546875" style="82" bestFit="1" customWidth="1"/>
    <col min="62" max="63" width="4.5703125" style="82" bestFit="1" customWidth="1"/>
    <col min="64" max="16384" width="9.140625" style="82"/>
  </cols>
  <sheetData>
    <row r="1" spans="1:63" s="169" customFormat="1" ht="20.100000000000001" customHeight="1">
      <c r="A1" s="207" t="s">
        <v>103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</row>
    <row r="2" spans="1:63" s="169" customFormat="1" ht="20.100000000000001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</row>
    <row r="4" spans="1:63" s="85" customFormat="1" ht="15" customHeight="1">
      <c r="A4" s="85" t="s">
        <v>1</v>
      </c>
    </row>
    <row r="5" spans="1:63" s="85" customFormat="1" ht="15" customHeight="1">
      <c r="A5" s="85" t="s">
        <v>2</v>
      </c>
    </row>
    <row r="6" spans="1:63" s="85" customFormat="1" ht="15" customHeight="1">
      <c r="A6" s="85" t="s">
        <v>145</v>
      </c>
    </row>
    <row r="7" spans="1:63" s="85" customFormat="1" ht="15" customHeight="1">
      <c r="A7" s="85" t="s">
        <v>4</v>
      </c>
    </row>
    <row r="8" spans="1:63" ht="15" customHeight="1">
      <c r="A8" s="85" t="s">
        <v>5</v>
      </c>
    </row>
    <row r="10" spans="1:63" ht="13.5" thickBot="1"/>
    <row r="11" spans="1:63" ht="17.25" customHeight="1" thickBot="1">
      <c r="A11" s="208" t="s">
        <v>6</v>
      </c>
      <c r="B11" s="187" t="s">
        <v>8</v>
      </c>
      <c r="C11" s="210" t="s">
        <v>144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2"/>
      <c r="U11" s="210" t="s">
        <v>143</v>
      </c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2"/>
      <c r="AM11" s="213" t="s">
        <v>11</v>
      </c>
      <c r="AN11" s="215" t="s">
        <v>12</v>
      </c>
    </row>
    <row r="12" spans="1:63" ht="243" customHeight="1" thickBot="1">
      <c r="A12" s="209"/>
      <c r="B12" s="188"/>
      <c r="C12" s="168" t="s">
        <v>13</v>
      </c>
      <c r="D12" s="167" t="s">
        <v>14</v>
      </c>
      <c r="E12" s="166" t="s">
        <v>15</v>
      </c>
      <c r="F12" s="166" t="s">
        <v>16</v>
      </c>
      <c r="G12" s="166" t="s">
        <v>17</v>
      </c>
      <c r="H12" s="166" t="s">
        <v>18</v>
      </c>
      <c r="I12" s="166" t="s">
        <v>19</v>
      </c>
      <c r="J12" s="166" t="s">
        <v>20</v>
      </c>
      <c r="K12" s="166" t="s">
        <v>21</v>
      </c>
      <c r="L12" s="166" t="s">
        <v>22</v>
      </c>
      <c r="M12" s="166" t="s">
        <v>32</v>
      </c>
      <c r="N12" s="166" t="s">
        <v>24</v>
      </c>
      <c r="O12" s="166" t="s">
        <v>25</v>
      </c>
      <c r="P12" s="164" t="s">
        <v>26</v>
      </c>
      <c r="Q12" s="166" t="s">
        <v>27</v>
      </c>
      <c r="R12" s="164" t="s">
        <v>28</v>
      </c>
      <c r="S12" s="164" t="s">
        <v>29</v>
      </c>
      <c r="T12" s="163" t="s">
        <v>30</v>
      </c>
      <c r="U12" s="165" t="s">
        <v>13</v>
      </c>
      <c r="V12" s="165" t="s">
        <v>14</v>
      </c>
      <c r="W12" s="165" t="s">
        <v>15</v>
      </c>
      <c r="X12" s="165" t="s">
        <v>16</v>
      </c>
      <c r="Y12" s="165" t="s">
        <v>17</v>
      </c>
      <c r="Z12" s="165" t="s">
        <v>18</v>
      </c>
      <c r="AA12" s="165" t="s">
        <v>19</v>
      </c>
      <c r="AB12" s="165" t="s">
        <v>20</v>
      </c>
      <c r="AC12" s="164" t="s">
        <v>21</v>
      </c>
      <c r="AD12" s="164" t="s">
        <v>22</v>
      </c>
      <c r="AE12" s="164" t="s">
        <v>32</v>
      </c>
      <c r="AF12" s="164" t="s">
        <v>24</v>
      </c>
      <c r="AG12" s="164" t="s">
        <v>25</v>
      </c>
      <c r="AH12" s="164" t="s">
        <v>26</v>
      </c>
      <c r="AI12" s="164" t="s">
        <v>27</v>
      </c>
      <c r="AJ12" s="164" t="s">
        <v>28</v>
      </c>
      <c r="AK12" s="164" t="s">
        <v>29</v>
      </c>
      <c r="AL12" s="163" t="s">
        <v>30</v>
      </c>
      <c r="AM12" s="214"/>
      <c r="AN12" s="216"/>
      <c r="AS12" s="162" t="s">
        <v>142</v>
      </c>
      <c r="AT12" s="161" t="s">
        <v>13</v>
      </c>
      <c r="AU12" s="160" t="s">
        <v>14</v>
      </c>
      <c r="AV12" s="160" t="s">
        <v>15</v>
      </c>
      <c r="AW12" s="160" t="s">
        <v>16</v>
      </c>
      <c r="AX12" s="160" t="s">
        <v>17</v>
      </c>
      <c r="AY12" s="160" t="s">
        <v>18</v>
      </c>
      <c r="AZ12" s="160" t="s">
        <v>19</v>
      </c>
      <c r="BA12" s="160" t="s">
        <v>20</v>
      </c>
      <c r="BB12" s="160" t="s">
        <v>21</v>
      </c>
      <c r="BC12" s="160" t="s">
        <v>22</v>
      </c>
      <c r="BD12" s="160" t="s">
        <v>32</v>
      </c>
      <c r="BE12" s="160" t="s">
        <v>24</v>
      </c>
      <c r="BF12" s="160" t="s">
        <v>25</v>
      </c>
      <c r="BG12" s="160" t="s">
        <v>26</v>
      </c>
      <c r="BH12" s="160" t="s">
        <v>27</v>
      </c>
      <c r="BI12" s="160" t="s">
        <v>28</v>
      </c>
      <c r="BJ12" s="160" t="s">
        <v>29</v>
      </c>
      <c r="BK12" s="159" t="s">
        <v>30</v>
      </c>
    </row>
    <row r="13" spans="1:63" ht="15" customHeight="1" thickBot="1">
      <c r="A13" s="200" t="s">
        <v>33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2"/>
      <c r="AS13" s="152" t="s">
        <v>34</v>
      </c>
      <c r="AT13" s="151">
        <f t="shared" ref="AT13:BI13" si="0">C67+U67</f>
        <v>310</v>
      </c>
      <c r="AU13" s="151">
        <f t="shared" si="0"/>
        <v>105</v>
      </c>
      <c r="AV13" s="151">
        <f t="shared" si="0"/>
        <v>255</v>
      </c>
      <c r="AW13" s="151">
        <f t="shared" si="0"/>
        <v>30</v>
      </c>
      <c r="AX13" s="151">
        <f t="shared" si="0"/>
        <v>0</v>
      </c>
      <c r="AY13" s="151">
        <f t="shared" si="0"/>
        <v>0</v>
      </c>
      <c r="AZ13" s="151">
        <f t="shared" si="0"/>
        <v>260</v>
      </c>
      <c r="BA13" s="151">
        <f t="shared" si="0"/>
        <v>0</v>
      </c>
      <c r="BB13" s="151">
        <f t="shared" si="0"/>
        <v>0</v>
      </c>
      <c r="BC13" s="151">
        <f t="shared" si="0"/>
        <v>0</v>
      </c>
      <c r="BD13" s="151">
        <f t="shared" si="0"/>
        <v>0</v>
      </c>
      <c r="BE13" s="151">
        <f t="shared" si="0"/>
        <v>30</v>
      </c>
      <c r="BF13" s="151">
        <f t="shared" si="0"/>
        <v>320</v>
      </c>
      <c r="BG13" s="151">
        <f t="shared" si="0"/>
        <v>880</v>
      </c>
      <c r="BH13" s="151">
        <f t="shared" si="0"/>
        <v>1310</v>
      </c>
      <c r="BI13" s="151">
        <f t="shared" si="0"/>
        <v>2190</v>
      </c>
      <c r="BJ13" s="158" t="s">
        <v>35</v>
      </c>
      <c r="BK13" s="149">
        <f>AN67</f>
        <v>77</v>
      </c>
    </row>
    <row r="14" spans="1:63" ht="15" customHeight="1" thickBot="1">
      <c r="A14" s="116">
        <v>1</v>
      </c>
      <c r="B14" s="133" t="s">
        <v>141</v>
      </c>
      <c r="C14" s="154">
        <v>10</v>
      </c>
      <c r="D14" s="157"/>
      <c r="E14" s="157">
        <v>40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57">
        <v>25</v>
      </c>
      <c r="Q14" s="153">
        <f>SUM(C14:O14)</f>
        <v>50</v>
      </c>
      <c r="R14" s="153">
        <f>SUM(C14:P14)</f>
        <v>75</v>
      </c>
      <c r="S14" s="156" t="s">
        <v>41</v>
      </c>
      <c r="T14" s="155">
        <f>TRUNC(R14/25)</f>
        <v>3</v>
      </c>
      <c r="U14" s="154"/>
      <c r="V14" s="138"/>
      <c r="W14" s="136"/>
      <c r="X14" s="138"/>
      <c r="Y14" s="138"/>
      <c r="Z14" s="138"/>
      <c r="AA14" s="138"/>
      <c r="AB14" s="138"/>
      <c r="AC14" s="137"/>
      <c r="AD14" s="137"/>
      <c r="AE14" s="137"/>
      <c r="AF14" s="137"/>
      <c r="AG14" s="137"/>
      <c r="AH14" s="136"/>
      <c r="AI14" s="153">
        <f>SUM(U14:AG14)</f>
        <v>0</v>
      </c>
      <c r="AJ14" s="153">
        <f>SUM(U14:AH14)</f>
        <v>0</v>
      </c>
      <c r="AK14" s="135"/>
      <c r="AL14" s="109">
        <f>TRUNC(AJ14/25)</f>
        <v>0</v>
      </c>
      <c r="AM14" s="88">
        <f>R14+AJ14</f>
        <v>75</v>
      </c>
      <c r="AN14" s="88">
        <f>T14+AL14</f>
        <v>3</v>
      </c>
      <c r="AS14" s="148" t="s">
        <v>39</v>
      </c>
      <c r="AT14" s="147">
        <f t="shared" ref="AT14:BI14" si="1">(AT13/$BI13)*100</f>
        <v>14.15525114155251</v>
      </c>
      <c r="AU14" s="146">
        <f t="shared" si="1"/>
        <v>4.7945205479452051</v>
      </c>
      <c r="AV14" s="146">
        <f t="shared" si="1"/>
        <v>11.643835616438356</v>
      </c>
      <c r="AW14" s="146">
        <f t="shared" si="1"/>
        <v>1.3698630136986301</v>
      </c>
      <c r="AX14" s="146">
        <f t="shared" si="1"/>
        <v>0</v>
      </c>
      <c r="AY14" s="146">
        <f t="shared" si="1"/>
        <v>0</v>
      </c>
      <c r="AZ14" s="146">
        <f t="shared" si="1"/>
        <v>11.87214611872146</v>
      </c>
      <c r="BA14" s="146">
        <f t="shared" si="1"/>
        <v>0</v>
      </c>
      <c r="BB14" s="146">
        <f t="shared" si="1"/>
        <v>0</v>
      </c>
      <c r="BC14" s="146">
        <f t="shared" si="1"/>
        <v>0</v>
      </c>
      <c r="BD14" s="146">
        <f t="shared" si="1"/>
        <v>0</v>
      </c>
      <c r="BE14" s="146">
        <f t="shared" si="1"/>
        <v>1.3698630136986301</v>
      </c>
      <c r="BF14" s="146">
        <f t="shared" si="1"/>
        <v>14.611872146118721</v>
      </c>
      <c r="BG14" s="146">
        <f t="shared" si="1"/>
        <v>40.182648401826484</v>
      </c>
      <c r="BH14" s="146">
        <f t="shared" si="1"/>
        <v>59.817351598173516</v>
      </c>
      <c r="BI14" s="145">
        <f t="shared" si="1"/>
        <v>100</v>
      </c>
      <c r="BJ14" s="144"/>
      <c r="BK14" s="143"/>
    </row>
    <row r="15" spans="1:63" ht="15" customHeight="1" thickBot="1">
      <c r="A15" s="198" t="s">
        <v>46</v>
      </c>
      <c r="B15" s="199"/>
      <c r="C15" s="87">
        <f t="shared" ref="C15:R15" si="2">SUM(C14:C14)</f>
        <v>10</v>
      </c>
      <c r="D15" s="87">
        <f t="shared" si="2"/>
        <v>0</v>
      </c>
      <c r="E15" s="87">
        <f t="shared" si="2"/>
        <v>40</v>
      </c>
      <c r="F15" s="87">
        <f t="shared" si="2"/>
        <v>0</v>
      </c>
      <c r="G15" s="87">
        <f t="shared" si="2"/>
        <v>0</v>
      </c>
      <c r="H15" s="87">
        <f t="shared" si="2"/>
        <v>0</v>
      </c>
      <c r="I15" s="87">
        <f t="shared" si="2"/>
        <v>0</v>
      </c>
      <c r="J15" s="87">
        <f t="shared" si="2"/>
        <v>0</v>
      </c>
      <c r="K15" s="87">
        <f t="shared" si="2"/>
        <v>0</v>
      </c>
      <c r="L15" s="87">
        <f t="shared" si="2"/>
        <v>0</v>
      </c>
      <c r="M15" s="87">
        <f t="shared" si="2"/>
        <v>0</v>
      </c>
      <c r="N15" s="87">
        <f t="shared" si="2"/>
        <v>0</v>
      </c>
      <c r="O15" s="87">
        <f t="shared" si="2"/>
        <v>0</v>
      </c>
      <c r="P15" s="87">
        <f t="shared" si="2"/>
        <v>25</v>
      </c>
      <c r="Q15" s="87">
        <f t="shared" si="2"/>
        <v>50</v>
      </c>
      <c r="R15" s="87">
        <f t="shared" si="2"/>
        <v>75</v>
      </c>
      <c r="S15" s="87" t="s">
        <v>47</v>
      </c>
      <c r="T15" s="87">
        <f t="shared" ref="T15:AJ15" si="3">SUM(T14:T14)</f>
        <v>3</v>
      </c>
      <c r="U15" s="87">
        <f t="shared" si="3"/>
        <v>0</v>
      </c>
      <c r="V15" s="87">
        <f t="shared" si="3"/>
        <v>0</v>
      </c>
      <c r="W15" s="87">
        <f t="shared" si="3"/>
        <v>0</v>
      </c>
      <c r="X15" s="87">
        <f t="shared" si="3"/>
        <v>0</v>
      </c>
      <c r="Y15" s="87">
        <f t="shared" si="3"/>
        <v>0</v>
      </c>
      <c r="Z15" s="87">
        <f t="shared" si="3"/>
        <v>0</v>
      </c>
      <c r="AA15" s="87">
        <f t="shared" si="3"/>
        <v>0</v>
      </c>
      <c r="AB15" s="87">
        <f t="shared" si="3"/>
        <v>0</v>
      </c>
      <c r="AC15" s="87">
        <f t="shared" si="3"/>
        <v>0</v>
      </c>
      <c r="AD15" s="87">
        <f t="shared" si="3"/>
        <v>0</v>
      </c>
      <c r="AE15" s="87">
        <f t="shared" si="3"/>
        <v>0</v>
      </c>
      <c r="AF15" s="87">
        <f t="shared" si="3"/>
        <v>0</v>
      </c>
      <c r="AG15" s="87">
        <f t="shared" si="3"/>
        <v>0</v>
      </c>
      <c r="AH15" s="87">
        <f t="shared" si="3"/>
        <v>0</v>
      </c>
      <c r="AI15" s="87">
        <f t="shared" si="3"/>
        <v>0</v>
      </c>
      <c r="AJ15" s="87">
        <f t="shared" si="3"/>
        <v>0</v>
      </c>
      <c r="AK15" s="87"/>
      <c r="AL15" s="87">
        <f>SUM(AL14:AL14)</f>
        <v>0</v>
      </c>
      <c r="AM15" s="87">
        <f>SUM(AM14:AM14)</f>
        <v>75</v>
      </c>
      <c r="AN15" s="87">
        <f>SUM(AN14:AN14)</f>
        <v>3</v>
      </c>
      <c r="AS15" s="152" t="s">
        <v>42</v>
      </c>
      <c r="AT15" s="151">
        <f t="shared" ref="AT15:BI15" si="4">C68+U68</f>
        <v>280</v>
      </c>
      <c r="AU15" s="151">
        <f t="shared" si="4"/>
        <v>115</v>
      </c>
      <c r="AV15" s="151">
        <f t="shared" si="4"/>
        <v>220</v>
      </c>
      <c r="AW15" s="151">
        <f t="shared" si="4"/>
        <v>30</v>
      </c>
      <c r="AX15" s="151">
        <f t="shared" si="4"/>
        <v>0</v>
      </c>
      <c r="AY15" s="151">
        <f t="shared" si="4"/>
        <v>0</v>
      </c>
      <c r="AZ15" s="151">
        <f t="shared" si="4"/>
        <v>260</v>
      </c>
      <c r="BA15" s="151">
        <f t="shared" si="4"/>
        <v>0</v>
      </c>
      <c r="BB15" s="151">
        <f t="shared" si="4"/>
        <v>0</v>
      </c>
      <c r="BC15" s="151">
        <f t="shared" si="4"/>
        <v>0</v>
      </c>
      <c r="BD15" s="151">
        <f t="shared" si="4"/>
        <v>0</v>
      </c>
      <c r="BE15" s="151">
        <f t="shared" si="4"/>
        <v>85</v>
      </c>
      <c r="BF15" s="151">
        <f t="shared" si="4"/>
        <v>320</v>
      </c>
      <c r="BG15" s="151">
        <f t="shared" si="4"/>
        <v>880</v>
      </c>
      <c r="BH15" s="151">
        <f t="shared" si="4"/>
        <v>1310</v>
      </c>
      <c r="BI15" s="151">
        <f t="shared" si="4"/>
        <v>2190</v>
      </c>
      <c r="BJ15" s="150" t="s">
        <v>35</v>
      </c>
      <c r="BK15" s="149">
        <f>AN68</f>
        <v>77</v>
      </c>
    </row>
    <row r="16" spans="1:63" ht="15" customHeight="1" thickBot="1">
      <c r="A16" s="200" t="s">
        <v>48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2"/>
      <c r="AS16" s="148" t="s">
        <v>44</v>
      </c>
      <c r="AT16" s="147">
        <f t="shared" ref="AT16:BI16" si="5">(AT15/$BI15)*100</f>
        <v>12.785388127853881</v>
      </c>
      <c r="AU16" s="146">
        <f t="shared" si="5"/>
        <v>5.2511415525114149</v>
      </c>
      <c r="AV16" s="146">
        <f t="shared" si="5"/>
        <v>10.045662100456621</v>
      </c>
      <c r="AW16" s="146">
        <f t="shared" si="5"/>
        <v>1.3698630136986301</v>
      </c>
      <c r="AX16" s="146">
        <f t="shared" si="5"/>
        <v>0</v>
      </c>
      <c r="AY16" s="146">
        <f t="shared" si="5"/>
        <v>0</v>
      </c>
      <c r="AZ16" s="146">
        <f t="shared" si="5"/>
        <v>11.87214611872146</v>
      </c>
      <c r="BA16" s="146">
        <f t="shared" si="5"/>
        <v>0</v>
      </c>
      <c r="BB16" s="146">
        <f t="shared" si="5"/>
        <v>0</v>
      </c>
      <c r="BC16" s="146">
        <f t="shared" si="5"/>
        <v>0</v>
      </c>
      <c r="BD16" s="146">
        <f t="shared" si="5"/>
        <v>0</v>
      </c>
      <c r="BE16" s="146">
        <f t="shared" si="5"/>
        <v>3.8812785388127851</v>
      </c>
      <c r="BF16" s="146">
        <f t="shared" si="5"/>
        <v>14.611872146118721</v>
      </c>
      <c r="BG16" s="146">
        <f t="shared" si="5"/>
        <v>40.182648401826484</v>
      </c>
      <c r="BH16" s="146">
        <f t="shared" si="5"/>
        <v>59.817351598173516</v>
      </c>
      <c r="BI16" s="145">
        <f t="shared" si="5"/>
        <v>100</v>
      </c>
      <c r="BJ16" s="144"/>
      <c r="BK16" s="143"/>
    </row>
    <row r="17" spans="1:47" ht="15" customHeight="1">
      <c r="A17" s="116">
        <v>2</v>
      </c>
      <c r="B17" s="133" t="s">
        <v>140</v>
      </c>
      <c r="C17" s="139"/>
      <c r="D17" s="136"/>
      <c r="E17" s="136"/>
      <c r="F17" s="142"/>
      <c r="G17" s="142"/>
      <c r="H17" s="142"/>
      <c r="I17" s="142"/>
      <c r="J17" s="142"/>
      <c r="K17" s="142"/>
      <c r="L17" s="142"/>
      <c r="M17" s="142"/>
      <c r="N17" s="136">
        <v>15</v>
      </c>
      <c r="O17" s="142"/>
      <c r="P17" s="136">
        <v>10</v>
      </c>
      <c r="Q17" s="141">
        <f t="shared" ref="Q17:Q32" si="6">SUM(C17:O17)</f>
        <v>15</v>
      </c>
      <c r="R17" s="141">
        <f t="shared" ref="R17:R32" si="7">SUM(C17:P17)</f>
        <v>25</v>
      </c>
      <c r="S17" s="135" t="s">
        <v>38</v>
      </c>
      <c r="T17" s="140">
        <f t="shared" ref="T17:T32" si="8">TRUNC(R17/25)</f>
        <v>1</v>
      </c>
      <c r="U17" s="139"/>
      <c r="V17" s="136"/>
      <c r="W17" s="136"/>
      <c r="X17" s="138"/>
      <c r="Y17" s="138"/>
      <c r="Z17" s="138"/>
      <c r="AA17" s="138"/>
      <c r="AB17" s="138"/>
      <c r="AC17" s="137"/>
      <c r="AD17" s="137"/>
      <c r="AE17" s="137"/>
      <c r="AF17" s="136"/>
      <c r="AG17" s="137"/>
      <c r="AH17" s="136"/>
      <c r="AI17" s="91">
        <f t="shared" ref="AI17:AI32" si="9">SUM(U17:AG17)</f>
        <v>0</v>
      </c>
      <c r="AJ17" s="91">
        <f t="shared" ref="AJ17:AJ32" si="10">SUM(U17:AH17)</f>
        <v>0</v>
      </c>
      <c r="AK17" s="135"/>
      <c r="AL17" s="109">
        <f t="shared" ref="AL17:AL32" si="11">TRUNC(AJ17/25)</f>
        <v>0</v>
      </c>
      <c r="AM17" s="88">
        <f t="shared" ref="AM17:AM32" si="12">R17+AJ17</f>
        <v>25</v>
      </c>
      <c r="AN17" s="88">
        <f t="shared" ref="AN17:AN32" si="13">T17+AL17</f>
        <v>1</v>
      </c>
      <c r="AS17" s="131"/>
      <c r="AT17" s="134"/>
      <c r="AU17" s="134"/>
    </row>
    <row r="18" spans="1:47" ht="15" customHeight="1">
      <c r="A18" s="118">
        <v>3</v>
      </c>
      <c r="B18" s="133" t="s">
        <v>139</v>
      </c>
      <c r="C18" s="115"/>
      <c r="D18" s="111"/>
      <c r="E18" s="111"/>
      <c r="F18" s="91"/>
      <c r="G18" s="91"/>
      <c r="H18" s="91"/>
      <c r="I18" s="91"/>
      <c r="J18" s="91"/>
      <c r="K18" s="91"/>
      <c r="L18" s="91"/>
      <c r="M18" s="91"/>
      <c r="N18" s="111"/>
      <c r="O18" s="91"/>
      <c r="P18" s="111"/>
      <c r="Q18" s="91">
        <f t="shared" si="6"/>
        <v>0</v>
      </c>
      <c r="R18" s="91">
        <f t="shared" si="7"/>
        <v>0</v>
      </c>
      <c r="S18" s="110"/>
      <c r="T18" s="109">
        <f t="shared" si="8"/>
        <v>0</v>
      </c>
      <c r="U18" s="128"/>
      <c r="V18" s="111"/>
      <c r="W18" s="111"/>
      <c r="X18" s="113"/>
      <c r="Y18" s="113"/>
      <c r="Z18" s="113"/>
      <c r="AA18" s="113"/>
      <c r="AB18" s="113"/>
      <c r="AC18" s="112"/>
      <c r="AD18" s="112"/>
      <c r="AE18" s="112"/>
      <c r="AF18" s="111">
        <v>15</v>
      </c>
      <c r="AG18" s="112"/>
      <c r="AH18" s="111">
        <v>10</v>
      </c>
      <c r="AI18" s="91">
        <f t="shared" si="9"/>
        <v>15</v>
      </c>
      <c r="AJ18" s="91">
        <f t="shared" si="10"/>
        <v>25</v>
      </c>
      <c r="AK18" s="110" t="s">
        <v>38</v>
      </c>
      <c r="AL18" s="109">
        <f t="shared" si="11"/>
        <v>1</v>
      </c>
      <c r="AM18" s="88">
        <f t="shared" si="12"/>
        <v>25</v>
      </c>
      <c r="AN18" s="88">
        <f t="shared" si="13"/>
        <v>1</v>
      </c>
      <c r="AS18" s="131"/>
      <c r="AT18" s="132"/>
      <c r="AU18" s="131"/>
    </row>
    <row r="19" spans="1:47" ht="15" customHeight="1">
      <c r="A19" s="118">
        <v>4</v>
      </c>
      <c r="B19" s="130" t="s">
        <v>138</v>
      </c>
      <c r="C19" s="115">
        <v>15</v>
      </c>
      <c r="D19" s="111"/>
      <c r="E19" s="111"/>
      <c r="F19" s="129">
        <v>30</v>
      </c>
      <c r="G19" s="91"/>
      <c r="H19" s="91"/>
      <c r="I19" s="91">
        <v>15</v>
      </c>
      <c r="J19" s="91"/>
      <c r="K19" s="91"/>
      <c r="L19" s="91"/>
      <c r="M19" s="91"/>
      <c r="N19" s="111"/>
      <c r="O19" s="91"/>
      <c r="P19" s="111">
        <v>15</v>
      </c>
      <c r="Q19" s="91">
        <f t="shared" si="6"/>
        <v>60</v>
      </c>
      <c r="R19" s="91">
        <f t="shared" si="7"/>
        <v>75</v>
      </c>
      <c r="S19" s="110" t="s">
        <v>41</v>
      </c>
      <c r="T19" s="109">
        <f t="shared" si="8"/>
        <v>3</v>
      </c>
      <c r="U19" s="128"/>
      <c r="V19" s="111"/>
      <c r="W19" s="111"/>
      <c r="X19" s="113"/>
      <c r="Y19" s="113"/>
      <c r="Z19" s="113"/>
      <c r="AA19" s="113"/>
      <c r="AB19" s="113"/>
      <c r="AC19" s="112"/>
      <c r="AD19" s="112"/>
      <c r="AE19" s="112"/>
      <c r="AF19" s="111"/>
      <c r="AG19" s="112"/>
      <c r="AH19" s="111"/>
      <c r="AI19" s="91">
        <f t="shared" si="9"/>
        <v>0</v>
      </c>
      <c r="AJ19" s="91">
        <f t="shared" si="10"/>
        <v>0</v>
      </c>
      <c r="AK19" s="110"/>
      <c r="AL19" s="109">
        <f t="shared" si="11"/>
        <v>0</v>
      </c>
      <c r="AM19" s="88">
        <f t="shared" si="12"/>
        <v>75</v>
      </c>
      <c r="AN19" s="88">
        <f t="shared" si="13"/>
        <v>3</v>
      </c>
      <c r="AS19" s="122" t="s">
        <v>49</v>
      </c>
      <c r="AT19" s="121" t="s">
        <v>50</v>
      </c>
      <c r="AU19" s="121" t="s">
        <v>51</v>
      </c>
    </row>
    <row r="20" spans="1:47" ht="15" customHeight="1">
      <c r="A20" s="116">
        <v>5</v>
      </c>
      <c r="B20" s="127" t="s">
        <v>137</v>
      </c>
      <c r="C20" s="115"/>
      <c r="D20" s="111"/>
      <c r="E20" s="111"/>
      <c r="F20" s="91"/>
      <c r="G20" s="91"/>
      <c r="H20" s="91"/>
      <c r="I20" s="91"/>
      <c r="J20" s="91"/>
      <c r="K20" s="91"/>
      <c r="L20" s="91"/>
      <c r="M20" s="91"/>
      <c r="N20" s="111"/>
      <c r="O20" s="91"/>
      <c r="P20" s="111"/>
      <c r="Q20" s="91">
        <f t="shared" si="6"/>
        <v>0</v>
      </c>
      <c r="R20" s="91">
        <f t="shared" si="7"/>
        <v>0</v>
      </c>
      <c r="S20" s="110"/>
      <c r="T20" s="109">
        <f t="shared" si="8"/>
        <v>0</v>
      </c>
      <c r="U20" s="128">
        <v>5</v>
      </c>
      <c r="V20" s="111">
        <v>15</v>
      </c>
      <c r="W20" s="111"/>
      <c r="X20" s="113"/>
      <c r="Y20" s="113"/>
      <c r="Z20" s="113"/>
      <c r="AA20" s="113"/>
      <c r="AB20" s="113"/>
      <c r="AC20" s="112"/>
      <c r="AD20" s="112"/>
      <c r="AE20" s="112"/>
      <c r="AF20" s="111"/>
      <c r="AG20" s="112"/>
      <c r="AH20" s="111">
        <v>30</v>
      </c>
      <c r="AI20" s="91">
        <f t="shared" si="9"/>
        <v>20</v>
      </c>
      <c r="AJ20" s="91">
        <f t="shared" si="10"/>
        <v>50</v>
      </c>
      <c r="AK20" s="110" t="s">
        <v>41</v>
      </c>
      <c r="AL20" s="109">
        <f t="shared" si="11"/>
        <v>2</v>
      </c>
      <c r="AM20" s="88">
        <f t="shared" si="12"/>
        <v>50</v>
      </c>
      <c r="AN20" s="88">
        <f t="shared" si="13"/>
        <v>2</v>
      </c>
      <c r="AS20" s="126" t="s">
        <v>54</v>
      </c>
      <c r="AT20" s="119">
        <f>AM15-P15-AH15</f>
        <v>50</v>
      </c>
      <c r="AU20" s="119">
        <f>TRUNC(AT20/25)</f>
        <v>2</v>
      </c>
    </row>
    <row r="21" spans="1:47" ht="15" customHeight="1">
      <c r="A21" s="118">
        <v>6</v>
      </c>
      <c r="B21" s="127" t="s">
        <v>136</v>
      </c>
      <c r="C21" s="115">
        <v>10</v>
      </c>
      <c r="D21" s="111"/>
      <c r="E21" s="111"/>
      <c r="F21" s="91"/>
      <c r="G21" s="91"/>
      <c r="H21" s="91"/>
      <c r="I21" s="91">
        <v>35</v>
      </c>
      <c r="J21" s="91"/>
      <c r="K21" s="91"/>
      <c r="L21" s="91"/>
      <c r="M21" s="91"/>
      <c r="N21" s="111"/>
      <c r="O21" s="91"/>
      <c r="P21" s="111"/>
      <c r="Q21" s="91">
        <f t="shared" si="6"/>
        <v>45</v>
      </c>
      <c r="R21" s="91">
        <f t="shared" si="7"/>
        <v>45</v>
      </c>
      <c r="S21" s="110" t="s">
        <v>38</v>
      </c>
      <c r="T21" s="109">
        <f t="shared" si="8"/>
        <v>1</v>
      </c>
      <c r="U21" s="115"/>
      <c r="V21" s="114"/>
      <c r="W21" s="114"/>
      <c r="X21" s="92"/>
      <c r="Y21" s="92"/>
      <c r="Z21" s="92"/>
      <c r="AA21" s="92"/>
      <c r="AB21" s="113"/>
      <c r="AC21" s="112"/>
      <c r="AD21" s="112"/>
      <c r="AE21" s="112"/>
      <c r="AF21" s="111"/>
      <c r="AG21" s="112"/>
      <c r="AH21" s="111"/>
      <c r="AI21" s="91">
        <f t="shared" si="9"/>
        <v>0</v>
      </c>
      <c r="AJ21" s="91">
        <f t="shared" si="10"/>
        <v>0</v>
      </c>
      <c r="AK21" s="110"/>
      <c r="AL21" s="109">
        <f t="shared" si="11"/>
        <v>0</v>
      </c>
      <c r="AM21" s="88">
        <f t="shared" si="12"/>
        <v>45</v>
      </c>
      <c r="AN21" s="88">
        <f t="shared" si="13"/>
        <v>1</v>
      </c>
      <c r="AS21" s="126" t="s">
        <v>56</v>
      </c>
      <c r="AT21" s="119">
        <f>AM33-P33-AH33</f>
        <v>565</v>
      </c>
      <c r="AU21" s="119">
        <f>TRUNC(AT21/25)</f>
        <v>22</v>
      </c>
    </row>
    <row r="22" spans="1:47" ht="15" customHeight="1">
      <c r="A22" s="118">
        <v>7</v>
      </c>
      <c r="B22" s="124" t="s">
        <v>135</v>
      </c>
      <c r="C22" s="115">
        <v>10</v>
      </c>
      <c r="D22" s="111"/>
      <c r="E22" s="111"/>
      <c r="F22" s="91"/>
      <c r="G22" s="91"/>
      <c r="H22" s="91"/>
      <c r="I22" s="91">
        <v>30</v>
      </c>
      <c r="J22" s="91"/>
      <c r="K22" s="91"/>
      <c r="L22" s="91"/>
      <c r="M22" s="91"/>
      <c r="N22" s="111"/>
      <c r="O22" s="91"/>
      <c r="P22" s="111">
        <v>5</v>
      </c>
      <c r="Q22" s="91">
        <f t="shared" si="6"/>
        <v>40</v>
      </c>
      <c r="R22" s="91">
        <f t="shared" si="7"/>
        <v>45</v>
      </c>
      <c r="S22" s="110" t="s">
        <v>38</v>
      </c>
      <c r="T22" s="109">
        <f t="shared" si="8"/>
        <v>1</v>
      </c>
      <c r="U22" s="115"/>
      <c r="V22" s="114"/>
      <c r="W22" s="114"/>
      <c r="X22" s="92"/>
      <c r="Y22" s="92"/>
      <c r="Z22" s="92"/>
      <c r="AA22" s="92"/>
      <c r="AB22" s="113"/>
      <c r="AC22" s="112"/>
      <c r="AD22" s="112"/>
      <c r="AE22" s="112"/>
      <c r="AF22" s="111"/>
      <c r="AG22" s="112"/>
      <c r="AH22" s="111"/>
      <c r="AI22" s="91">
        <f t="shared" si="9"/>
        <v>0</v>
      </c>
      <c r="AJ22" s="91">
        <f t="shared" si="10"/>
        <v>0</v>
      </c>
      <c r="AK22" s="110"/>
      <c r="AL22" s="109">
        <f t="shared" si="11"/>
        <v>0</v>
      </c>
      <c r="AM22" s="88">
        <f t="shared" si="12"/>
        <v>45</v>
      </c>
      <c r="AN22" s="88">
        <f t="shared" si="13"/>
        <v>1</v>
      </c>
      <c r="AS22" s="126" t="s">
        <v>58</v>
      </c>
      <c r="AT22" s="119">
        <f>AM38-P38-AH38</f>
        <v>360</v>
      </c>
      <c r="AU22" s="119">
        <f>TRUNC(AT22/25)</f>
        <v>14</v>
      </c>
    </row>
    <row r="23" spans="1:47" ht="15" customHeight="1">
      <c r="A23" s="118">
        <v>8</v>
      </c>
      <c r="B23" s="124" t="s">
        <v>134</v>
      </c>
      <c r="C23" s="115">
        <v>10</v>
      </c>
      <c r="D23" s="111"/>
      <c r="E23" s="111"/>
      <c r="F23" s="91"/>
      <c r="G23" s="91"/>
      <c r="H23" s="91"/>
      <c r="I23" s="91">
        <v>30</v>
      </c>
      <c r="J23" s="91"/>
      <c r="K23" s="91"/>
      <c r="L23" s="91"/>
      <c r="M23" s="91"/>
      <c r="N23" s="111"/>
      <c r="O23" s="91"/>
      <c r="P23" s="111">
        <v>5</v>
      </c>
      <c r="Q23" s="91">
        <f t="shared" si="6"/>
        <v>40</v>
      </c>
      <c r="R23" s="91">
        <f t="shared" si="7"/>
        <v>45</v>
      </c>
      <c r="S23" s="110" t="s">
        <v>38</v>
      </c>
      <c r="T23" s="109">
        <f t="shared" si="8"/>
        <v>1</v>
      </c>
      <c r="U23" s="115"/>
      <c r="V23" s="114"/>
      <c r="W23" s="114"/>
      <c r="X23" s="92"/>
      <c r="Y23" s="92"/>
      <c r="Z23" s="92"/>
      <c r="AA23" s="92"/>
      <c r="AB23" s="113"/>
      <c r="AC23" s="112"/>
      <c r="AD23" s="112"/>
      <c r="AE23" s="112"/>
      <c r="AF23" s="111"/>
      <c r="AG23" s="112"/>
      <c r="AH23" s="111"/>
      <c r="AI23" s="91">
        <f t="shared" si="9"/>
        <v>0</v>
      </c>
      <c r="AJ23" s="91">
        <f t="shared" si="10"/>
        <v>0</v>
      </c>
      <c r="AK23" s="110"/>
      <c r="AL23" s="109">
        <f t="shared" si="11"/>
        <v>0</v>
      </c>
      <c r="AM23" s="88">
        <f t="shared" si="12"/>
        <v>45</v>
      </c>
      <c r="AN23" s="88">
        <f t="shared" si="13"/>
        <v>1</v>
      </c>
      <c r="AS23" s="125" t="s">
        <v>60</v>
      </c>
      <c r="AT23" s="119">
        <f>AM50+AM66-P50-AH50-P66-AH66</f>
        <v>335</v>
      </c>
      <c r="AU23" s="119">
        <f>TRUNC(AT23/25)</f>
        <v>13</v>
      </c>
    </row>
    <row r="24" spans="1:47" ht="15" customHeight="1">
      <c r="A24" s="116">
        <v>9</v>
      </c>
      <c r="B24" s="124" t="s">
        <v>133</v>
      </c>
      <c r="C24" s="115"/>
      <c r="D24" s="111"/>
      <c r="E24" s="111"/>
      <c r="F24" s="91"/>
      <c r="G24" s="91"/>
      <c r="H24" s="91"/>
      <c r="I24" s="91"/>
      <c r="J24" s="91"/>
      <c r="K24" s="91"/>
      <c r="L24" s="91"/>
      <c r="M24" s="91"/>
      <c r="N24" s="111"/>
      <c r="O24" s="91"/>
      <c r="P24" s="111"/>
      <c r="Q24" s="91">
        <f t="shared" si="6"/>
        <v>0</v>
      </c>
      <c r="R24" s="91">
        <f t="shared" si="7"/>
        <v>0</v>
      </c>
      <c r="S24" s="110"/>
      <c r="T24" s="109">
        <f t="shared" si="8"/>
        <v>0</v>
      </c>
      <c r="U24" s="115">
        <v>10</v>
      </c>
      <c r="V24" s="114"/>
      <c r="W24" s="114"/>
      <c r="X24" s="92"/>
      <c r="Y24" s="92"/>
      <c r="Z24" s="92"/>
      <c r="AA24" s="92">
        <v>30</v>
      </c>
      <c r="AB24" s="113"/>
      <c r="AC24" s="112"/>
      <c r="AD24" s="112"/>
      <c r="AE24" s="112"/>
      <c r="AF24" s="111"/>
      <c r="AG24" s="112"/>
      <c r="AH24" s="111">
        <v>5</v>
      </c>
      <c r="AI24" s="91">
        <f t="shared" si="9"/>
        <v>40</v>
      </c>
      <c r="AJ24" s="91">
        <f t="shared" si="10"/>
        <v>45</v>
      </c>
      <c r="AK24" s="110" t="s">
        <v>38</v>
      </c>
      <c r="AL24" s="109">
        <f t="shared" si="11"/>
        <v>1</v>
      </c>
      <c r="AM24" s="88">
        <f t="shared" si="12"/>
        <v>45</v>
      </c>
      <c r="AN24" s="88">
        <f t="shared" si="13"/>
        <v>1</v>
      </c>
      <c r="AS24" s="125" t="s">
        <v>62</v>
      </c>
      <c r="AT24" s="119">
        <f>AM62+AM66-P62-AH62-P66-AH66</f>
        <v>335</v>
      </c>
      <c r="AU24" s="119">
        <f>TRUNC(AT24/25)</f>
        <v>13</v>
      </c>
    </row>
    <row r="25" spans="1:47" ht="15" customHeight="1">
      <c r="A25" s="118">
        <v>10</v>
      </c>
      <c r="B25" s="124" t="s">
        <v>132</v>
      </c>
      <c r="C25" s="115"/>
      <c r="D25" s="111"/>
      <c r="E25" s="111"/>
      <c r="F25" s="91"/>
      <c r="G25" s="91"/>
      <c r="H25" s="91"/>
      <c r="I25" s="91"/>
      <c r="J25" s="91"/>
      <c r="K25" s="91"/>
      <c r="L25" s="91"/>
      <c r="M25" s="91"/>
      <c r="N25" s="111"/>
      <c r="O25" s="91"/>
      <c r="P25" s="111"/>
      <c r="Q25" s="91">
        <f t="shared" si="6"/>
        <v>0</v>
      </c>
      <c r="R25" s="91">
        <f t="shared" si="7"/>
        <v>0</v>
      </c>
      <c r="S25" s="110"/>
      <c r="T25" s="109">
        <f t="shared" si="8"/>
        <v>0</v>
      </c>
      <c r="U25" s="115">
        <v>10</v>
      </c>
      <c r="V25" s="114"/>
      <c r="W25" s="114"/>
      <c r="X25" s="92"/>
      <c r="Y25" s="92"/>
      <c r="Z25" s="92"/>
      <c r="AA25" s="92">
        <v>30</v>
      </c>
      <c r="AB25" s="113"/>
      <c r="AC25" s="112"/>
      <c r="AD25" s="112"/>
      <c r="AE25" s="112"/>
      <c r="AF25" s="111"/>
      <c r="AG25" s="112"/>
      <c r="AH25" s="111">
        <v>5</v>
      </c>
      <c r="AI25" s="91">
        <f t="shared" si="9"/>
        <v>40</v>
      </c>
      <c r="AJ25" s="91">
        <f t="shared" si="10"/>
        <v>45</v>
      </c>
      <c r="AK25" s="110" t="s">
        <v>38</v>
      </c>
      <c r="AL25" s="109">
        <f t="shared" si="11"/>
        <v>1</v>
      </c>
      <c r="AM25" s="88">
        <f t="shared" si="12"/>
        <v>45</v>
      </c>
      <c r="AN25" s="88">
        <f t="shared" si="13"/>
        <v>1</v>
      </c>
      <c r="AS25" s="123" t="s">
        <v>64</v>
      </c>
      <c r="AT25" s="119">
        <f>SUM(AT20:AT23)</f>
        <v>1310</v>
      </c>
      <c r="AU25" s="119">
        <f>SUM(AU20:AU23)</f>
        <v>51</v>
      </c>
    </row>
    <row r="26" spans="1:47" ht="15" customHeight="1">
      <c r="A26" s="118">
        <v>11</v>
      </c>
      <c r="B26" s="124" t="s">
        <v>131</v>
      </c>
      <c r="C26" s="115"/>
      <c r="D26" s="111"/>
      <c r="E26" s="111"/>
      <c r="F26" s="91"/>
      <c r="G26" s="91"/>
      <c r="H26" s="91"/>
      <c r="I26" s="91"/>
      <c r="J26" s="91"/>
      <c r="K26" s="91"/>
      <c r="L26" s="91"/>
      <c r="M26" s="91"/>
      <c r="N26" s="111"/>
      <c r="O26" s="91"/>
      <c r="P26" s="111"/>
      <c r="Q26" s="91">
        <f t="shared" si="6"/>
        <v>0</v>
      </c>
      <c r="R26" s="91">
        <f t="shared" si="7"/>
        <v>0</v>
      </c>
      <c r="S26" s="110"/>
      <c r="T26" s="109">
        <f t="shared" si="8"/>
        <v>0</v>
      </c>
      <c r="U26" s="115">
        <v>10</v>
      </c>
      <c r="V26" s="114"/>
      <c r="W26" s="114"/>
      <c r="X26" s="92"/>
      <c r="Y26" s="92"/>
      <c r="Z26" s="92"/>
      <c r="AA26" s="92">
        <v>30</v>
      </c>
      <c r="AB26" s="113"/>
      <c r="AC26" s="112"/>
      <c r="AD26" s="112"/>
      <c r="AE26" s="112"/>
      <c r="AF26" s="111"/>
      <c r="AG26" s="112"/>
      <c r="AH26" s="111">
        <v>5</v>
      </c>
      <c r="AI26" s="91">
        <f t="shared" si="9"/>
        <v>40</v>
      </c>
      <c r="AJ26" s="91">
        <f t="shared" si="10"/>
        <v>45</v>
      </c>
      <c r="AK26" s="110" t="s">
        <v>38</v>
      </c>
      <c r="AL26" s="109">
        <f t="shared" si="11"/>
        <v>1</v>
      </c>
      <c r="AM26" s="88">
        <f t="shared" si="12"/>
        <v>45</v>
      </c>
      <c r="AN26" s="88">
        <f t="shared" si="13"/>
        <v>1</v>
      </c>
      <c r="AS26" s="123" t="s">
        <v>66</v>
      </c>
      <c r="AT26" s="119">
        <f>SUM(AT20:AT24)-AT23</f>
        <v>1310</v>
      </c>
      <c r="AU26" s="119">
        <f>SUM(AU20:AU24)-AU23</f>
        <v>51</v>
      </c>
    </row>
    <row r="27" spans="1:47" ht="15" customHeight="1">
      <c r="A27" s="118">
        <v>12</v>
      </c>
      <c r="B27" s="117" t="s">
        <v>130</v>
      </c>
      <c r="C27" s="115">
        <v>5</v>
      </c>
      <c r="D27" s="111"/>
      <c r="E27" s="111">
        <v>20</v>
      </c>
      <c r="F27" s="91"/>
      <c r="G27" s="91"/>
      <c r="H27" s="91"/>
      <c r="I27" s="91"/>
      <c r="J27" s="91"/>
      <c r="K27" s="91"/>
      <c r="L27" s="91"/>
      <c r="M27" s="91"/>
      <c r="N27" s="111"/>
      <c r="O27" s="91"/>
      <c r="P27" s="111">
        <v>25</v>
      </c>
      <c r="Q27" s="91">
        <f t="shared" si="6"/>
        <v>25</v>
      </c>
      <c r="R27" s="91">
        <f t="shared" si="7"/>
        <v>50</v>
      </c>
      <c r="S27" s="110" t="s">
        <v>41</v>
      </c>
      <c r="T27" s="109">
        <f t="shared" si="8"/>
        <v>2</v>
      </c>
      <c r="U27" s="115"/>
      <c r="V27" s="114"/>
      <c r="W27" s="114"/>
      <c r="X27" s="92"/>
      <c r="Y27" s="92"/>
      <c r="Z27" s="92"/>
      <c r="AA27" s="92"/>
      <c r="AB27" s="113"/>
      <c r="AC27" s="112"/>
      <c r="AD27" s="112"/>
      <c r="AE27" s="112"/>
      <c r="AF27" s="111"/>
      <c r="AG27" s="112"/>
      <c r="AH27" s="111"/>
      <c r="AI27" s="91">
        <f t="shared" si="9"/>
        <v>0</v>
      </c>
      <c r="AJ27" s="91">
        <f t="shared" si="10"/>
        <v>0</v>
      </c>
      <c r="AK27" s="110"/>
      <c r="AL27" s="109">
        <f t="shared" si="11"/>
        <v>0</v>
      </c>
      <c r="AM27" s="88">
        <f t="shared" si="12"/>
        <v>50</v>
      </c>
      <c r="AN27" s="88">
        <f t="shared" si="13"/>
        <v>2</v>
      </c>
    </row>
    <row r="28" spans="1:47" ht="15" customHeight="1">
      <c r="A28" s="116">
        <v>13</v>
      </c>
      <c r="B28" s="94" t="s">
        <v>129</v>
      </c>
      <c r="C28" s="115">
        <v>15</v>
      </c>
      <c r="D28" s="111"/>
      <c r="E28" s="111">
        <v>30</v>
      </c>
      <c r="F28" s="91"/>
      <c r="G28" s="91"/>
      <c r="H28" s="91"/>
      <c r="I28" s="91">
        <v>30</v>
      </c>
      <c r="J28" s="91"/>
      <c r="K28" s="91"/>
      <c r="L28" s="91"/>
      <c r="M28" s="91"/>
      <c r="N28" s="111"/>
      <c r="O28" s="91"/>
      <c r="P28" s="111"/>
      <c r="Q28" s="91">
        <f t="shared" si="6"/>
        <v>75</v>
      </c>
      <c r="R28" s="91">
        <f t="shared" si="7"/>
        <v>75</v>
      </c>
      <c r="S28" s="110" t="s">
        <v>38</v>
      </c>
      <c r="T28" s="109">
        <f t="shared" si="8"/>
        <v>3</v>
      </c>
      <c r="U28" s="115"/>
      <c r="V28" s="114"/>
      <c r="W28" s="114"/>
      <c r="X28" s="92"/>
      <c r="Y28" s="92"/>
      <c r="Z28" s="92"/>
      <c r="AA28" s="92"/>
      <c r="AB28" s="113"/>
      <c r="AC28" s="112"/>
      <c r="AD28" s="112"/>
      <c r="AE28" s="112"/>
      <c r="AF28" s="111"/>
      <c r="AG28" s="112"/>
      <c r="AH28" s="111"/>
      <c r="AI28" s="91">
        <f t="shared" si="9"/>
        <v>0</v>
      </c>
      <c r="AJ28" s="91">
        <f t="shared" si="10"/>
        <v>0</v>
      </c>
      <c r="AK28" s="110"/>
      <c r="AL28" s="109">
        <f t="shared" si="11"/>
        <v>0</v>
      </c>
      <c r="AM28" s="88">
        <f t="shared" si="12"/>
        <v>75</v>
      </c>
      <c r="AN28" s="88">
        <f t="shared" si="13"/>
        <v>3</v>
      </c>
      <c r="AS28" s="122" t="s">
        <v>69</v>
      </c>
      <c r="AT28" s="121" t="s">
        <v>50</v>
      </c>
      <c r="AU28" s="121" t="s">
        <v>51</v>
      </c>
    </row>
    <row r="29" spans="1:47" ht="15" customHeight="1">
      <c r="A29" s="118">
        <v>14</v>
      </c>
      <c r="B29" s="94" t="s">
        <v>128</v>
      </c>
      <c r="C29" s="93"/>
      <c r="D29" s="111"/>
      <c r="E29" s="111"/>
      <c r="F29" s="91"/>
      <c r="G29" s="91"/>
      <c r="H29" s="91"/>
      <c r="I29" s="91"/>
      <c r="J29" s="91"/>
      <c r="K29" s="91"/>
      <c r="L29" s="91"/>
      <c r="M29" s="91"/>
      <c r="N29" s="111"/>
      <c r="O29" s="91"/>
      <c r="P29" s="111"/>
      <c r="Q29" s="91">
        <f t="shared" si="6"/>
        <v>0</v>
      </c>
      <c r="R29" s="91">
        <f t="shared" si="7"/>
        <v>0</v>
      </c>
      <c r="S29" s="110"/>
      <c r="T29" s="109">
        <f t="shared" si="8"/>
        <v>0</v>
      </c>
      <c r="U29" s="115">
        <v>10</v>
      </c>
      <c r="V29" s="114"/>
      <c r="W29" s="114">
        <v>10</v>
      </c>
      <c r="X29" s="92"/>
      <c r="Y29" s="92"/>
      <c r="Z29" s="92"/>
      <c r="AA29" s="92">
        <v>30</v>
      </c>
      <c r="AB29" s="113"/>
      <c r="AC29" s="112"/>
      <c r="AD29" s="112"/>
      <c r="AE29" s="112"/>
      <c r="AF29" s="111"/>
      <c r="AG29" s="112"/>
      <c r="AH29" s="111">
        <v>25</v>
      </c>
      <c r="AI29" s="91">
        <f t="shared" si="9"/>
        <v>50</v>
      </c>
      <c r="AJ29" s="91">
        <f t="shared" si="10"/>
        <v>75</v>
      </c>
      <c r="AK29" s="110" t="s">
        <v>41</v>
      </c>
      <c r="AL29" s="109">
        <f t="shared" si="11"/>
        <v>3</v>
      </c>
      <c r="AM29" s="88">
        <f t="shared" si="12"/>
        <v>75</v>
      </c>
      <c r="AN29" s="88">
        <f t="shared" si="13"/>
        <v>3</v>
      </c>
      <c r="AS29" s="120" t="s">
        <v>71</v>
      </c>
      <c r="AT29" s="119">
        <f>AM50+AM66</f>
        <v>785</v>
      </c>
      <c r="AU29" s="119">
        <f>AN50+AN66</f>
        <v>31</v>
      </c>
    </row>
    <row r="30" spans="1:47" ht="15" customHeight="1">
      <c r="A30" s="118">
        <v>15</v>
      </c>
      <c r="B30" s="94" t="s">
        <v>127</v>
      </c>
      <c r="C30" s="93"/>
      <c r="D30" s="111"/>
      <c r="E30" s="111">
        <v>20</v>
      </c>
      <c r="F30" s="91"/>
      <c r="G30" s="91"/>
      <c r="H30" s="91"/>
      <c r="I30" s="91"/>
      <c r="J30" s="91"/>
      <c r="K30" s="91"/>
      <c r="L30" s="91"/>
      <c r="M30" s="91"/>
      <c r="N30" s="111"/>
      <c r="O30" s="91"/>
      <c r="P30" s="111">
        <v>5</v>
      </c>
      <c r="Q30" s="91">
        <f t="shared" si="6"/>
        <v>20</v>
      </c>
      <c r="R30" s="91">
        <f t="shared" si="7"/>
        <v>25</v>
      </c>
      <c r="S30" s="110" t="s">
        <v>38</v>
      </c>
      <c r="T30" s="109">
        <f t="shared" si="8"/>
        <v>1</v>
      </c>
      <c r="U30" s="115"/>
      <c r="V30" s="114"/>
      <c r="W30" s="114"/>
      <c r="X30" s="92"/>
      <c r="Y30" s="92"/>
      <c r="Z30" s="92"/>
      <c r="AA30" s="92"/>
      <c r="AB30" s="113"/>
      <c r="AC30" s="112"/>
      <c r="AD30" s="112"/>
      <c r="AE30" s="112"/>
      <c r="AF30" s="111"/>
      <c r="AG30" s="112"/>
      <c r="AH30" s="111"/>
      <c r="AI30" s="91">
        <f t="shared" si="9"/>
        <v>0</v>
      </c>
      <c r="AJ30" s="91">
        <f t="shared" si="10"/>
        <v>0</v>
      </c>
      <c r="AK30" s="110"/>
      <c r="AL30" s="109">
        <f t="shared" si="11"/>
        <v>0</v>
      </c>
      <c r="AM30" s="88">
        <f t="shared" si="12"/>
        <v>25</v>
      </c>
      <c r="AN30" s="88">
        <f t="shared" si="13"/>
        <v>1</v>
      </c>
      <c r="AS30" s="120" t="s">
        <v>73</v>
      </c>
      <c r="AT30" s="119">
        <f>AM62+AM66</f>
        <v>785</v>
      </c>
      <c r="AU30" s="119">
        <f>AN62+AN66</f>
        <v>31</v>
      </c>
    </row>
    <row r="31" spans="1:47" ht="15" customHeight="1">
      <c r="A31" s="118">
        <v>16</v>
      </c>
      <c r="B31" s="117" t="s">
        <v>126</v>
      </c>
      <c r="C31" s="115"/>
      <c r="D31" s="111"/>
      <c r="E31" s="111"/>
      <c r="F31" s="91"/>
      <c r="G31" s="91"/>
      <c r="H31" s="91"/>
      <c r="I31" s="91"/>
      <c r="J31" s="91"/>
      <c r="K31" s="91"/>
      <c r="L31" s="91"/>
      <c r="M31" s="91"/>
      <c r="N31" s="111"/>
      <c r="O31" s="91"/>
      <c r="P31" s="111"/>
      <c r="Q31" s="91">
        <f t="shared" si="6"/>
        <v>0</v>
      </c>
      <c r="R31" s="91">
        <f t="shared" si="7"/>
        <v>0</v>
      </c>
      <c r="S31" s="110"/>
      <c r="T31" s="109">
        <f t="shared" si="8"/>
        <v>0</v>
      </c>
      <c r="U31" s="115"/>
      <c r="V31" s="114"/>
      <c r="W31" s="114">
        <v>20</v>
      </c>
      <c r="X31" s="92"/>
      <c r="Y31" s="92"/>
      <c r="Z31" s="92"/>
      <c r="AA31" s="92"/>
      <c r="AB31" s="113"/>
      <c r="AC31" s="112"/>
      <c r="AD31" s="112"/>
      <c r="AE31" s="112"/>
      <c r="AF31" s="111"/>
      <c r="AG31" s="112"/>
      <c r="AH31" s="111">
        <v>25</v>
      </c>
      <c r="AI31" s="91">
        <f t="shared" si="9"/>
        <v>20</v>
      </c>
      <c r="AJ31" s="91">
        <f t="shared" si="10"/>
        <v>45</v>
      </c>
      <c r="AK31" s="110" t="s">
        <v>38</v>
      </c>
      <c r="AL31" s="109">
        <f t="shared" si="11"/>
        <v>1</v>
      </c>
      <c r="AM31" s="88">
        <f t="shared" si="12"/>
        <v>45</v>
      </c>
      <c r="AN31" s="88">
        <f t="shared" si="13"/>
        <v>1</v>
      </c>
    </row>
    <row r="32" spans="1:47" ht="15" customHeight="1" thickBot="1">
      <c r="A32" s="116">
        <v>17</v>
      </c>
      <c r="B32" s="94" t="s">
        <v>125</v>
      </c>
      <c r="C32" s="115"/>
      <c r="D32" s="111"/>
      <c r="E32" s="111"/>
      <c r="F32" s="91"/>
      <c r="G32" s="91"/>
      <c r="H32" s="91"/>
      <c r="I32" s="91"/>
      <c r="J32" s="91"/>
      <c r="K32" s="91"/>
      <c r="L32" s="91"/>
      <c r="M32" s="91"/>
      <c r="N32" s="111"/>
      <c r="O32" s="91"/>
      <c r="P32" s="111"/>
      <c r="Q32" s="91">
        <f t="shared" si="6"/>
        <v>0</v>
      </c>
      <c r="R32" s="91">
        <f t="shared" si="7"/>
        <v>0</v>
      </c>
      <c r="S32" s="110"/>
      <c r="T32" s="109">
        <f t="shared" si="8"/>
        <v>0</v>
      </c>
      <c r="U32" s="115"/>
      <c r="V32" s="114"/>
      <c r="W32" s="114">
        <v>20</v>
      </c>
      <c r="X32" s="92"/>
      <c r="Y32" s="92"/>
      <c r="Z32" s="92"/>
      <c r="AA32" s="92"/>
      <c r="AB32" s="113"/>
      <c r="AC32" s="112"/>
      <c r="AD32" s="112"/>
      <c r="AE32" s="112"/>
      <c r="AF32" s="111"/>
      <c r="AG32" s="112"/>
      <c r="AH32" s="111">
        <v>25</v>
      </c>
      <c r="AI32" s="91">
        <f t="shared" si="9"/>
        <v>20</v>
      </c>
      <c r="AJ32" s="91">
        <f t="shared" si="10"/>
        <v>45</v>
      </c>
      <c r="AK32" s="110" t="s">
        <v>38</v>
      </c>
      <c r="AL32" s="109">
        <f t="shared" si="11"/>
        <v>1</v>
      </c>
      <c r="AM32" s="88">
        <f t="shared" si="12"/>
        <v>45</v>
      </c>
      <c r="AN32" s="88">
        <f t="shared" si="13"/>
        <v>1</v>
      </c>
    </row>
    <row r="33" spans="1:40" ht="15" customHeight="1" thickBot="1">
      <c r="A33" s="198" t="s">
        <v>46</v>
      </c>
      <c r="B33" s="199"/>
      <c r="C33" s="87">
        <f t="shared" ref="C33:R33" si="14">SUM(C17:C32)</f>
        <v>65</v>
      </c>
      <c r="D33" s="87">
        <f t="shared" si="14"/>
        <v>0</v>
      </c>
      <c r="E33" s="87">
        <f t="shared" si="14"/>
        <v>70</v>
      </c>
      <c r="F33" s="87">
        <f t="shared" si="14"/>
        <v>30</v>
      </c>
      <c r="G33" s="87">
        <f t="shared" si="14"/>
        <v>0</v>
      </c>
      <c r="H33" s="87">
        <f t="shared" si="14"/>
        <v>0</v>
      </c>
      <c r="I33" s="87">
        <f t="shared" si="14"/>
        <v>140</v>
      </c>
      <c r="J33" s="87">
        <f t="shared" si="14"/>
        <v>0</v>
      </c>
      <c r="K33" s="87">
        <f t="shared" si="14"/>
        <v>0</v>
      </c>
      <c r="L33" s="87">
        <f t="shared" si="14"/>
        <v>0</v>
      </c>
      <c r="M33" s="87">
        <f t="shared" si="14"/>
        <v>0</v>
      </c>
      <c r="N33" s="87">
        <f t="shared" si="14"/>
        <v>15</v>
      </c>
      <c r="O33" s="87">
        <f t="shared" si="14"/>
        <v>0</v>
      </c>
      <c r="P33" s="87">
        <f t="shared" si="14"/>
        <v>65</v>
      </c>
      <c r="Q33" s="87">
        <f t="shared" si="14"/>
        <v>320</v>
      </c>
      <c r="R33" s="87">
        <f t="shared" si="14"/>
        <v>385</v>
      </c>
      <c r="S33" s="87" t="s">
        <v>79</v>
      </c>
      <c r="T33" s="87">
        <f t="shared" ref="T33:AJ33" si="15">SUM(T17:T32)</f>
        <v>13</v>
      </c>
      <c r="U33" s="87">
        <f t="shared" si="15"/>
        <v>45</v>
      </c>
      <c r="V33" s="87">
        <f t="shared" si="15"/>
        <v>15</v>
      </c>
      <c r="W33" s="87">
        <f t="shared" si="15"/>
        <v>50</v>
      </c>
      <c r="X33" s="87">
        <f t="shared" si="15"/>
        <v>0</v>
      </c>
      <c r="Y33" s="87">
        <f t="shared" si="15"/>
        <v>0</v>
      </c>
      <c r="Z33" s="87">
        <f t="shared" si="15"/>
        <v>0</v>
      </c>
      <c r="AA33" s="87">
        <f t="shared" si="15"/>
        <v>120</v>
      </c>
      <c r="AB33" s="87">
        <f t="shared" si="15"/>
        <v>0</v>
      </c>
      <c r="AC33" s="87">
        <f t="shared" si="15"/>
        <v>0</v>
      </c>
      <c r="AD33" s="87">
        <f t="shared" si="15"/>
        <v>0</v>
      </c>
      <c r="AE33" s="87">
        <f t="shared" si="15"/>
        <v>0</v>
      </c>
      <c r="AF33" s="87">
        <f t="shared" si="15"/>
        <v>15</v>
      </c>
      <c r="AG33" s="87">
        <f t="shared" si="15"/>
        <v>0</v>
      </c>
      <c r="AH33" s="87">
        <f t="shared" si="15"/>
        <v>130</v>
      </c>
      <c r="AI33" s="87">
        <f t="shared" si="15"/>
        <v>245</v>
      </c>
      <c r="AJ33" s="87">
        <f t="shared" si="15"/>
        <v>375</v>
      </c>
      <c r="AK33" s="87" t="s">
        <v>79</v>
      </c>
      <c r="AL33" s="87">
        <f>SUM(AL17:AL32)</f>
        <v>11</v>
      </c>
      <c r="AM33" s="87">
        <f>SUM(AM17:AM32)</f>
        <v>760</v>
      </c>
      <c r="AN33" s="87">
        <f>SUM(AN17:AN32)</f>
        <v>24</v>
      </c>
    </row>
    <row r="34" spans="1:40" ht="15" customHeight="1" thickBot="1">
      <c r="A34" s="200" t="s">
        <v>80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2"/>
    </row>
    <row r="35" spans="1:40" ht="15" customHeight="1">
      <c r="A35" s="95">
        <v>18</v>
      </c>
      <c r="B35" s="94" t="s">
        <v>124</v>
      </c>
      <c r="C35" s="93"/>
      <c r="D35" s="92">
        <v>20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>
        <v>105</v>
      </c>
      <c r="Q35" s="91">
        <f>SUM(C35:O35)</f>
        <v>20</v>
      </c>
      <c r="R35" s="91">
        <f>SUM(C35:P35)</f>
        <v>125</v>
      </c>
      <c r="S35" s="108" t="s">
        <v>38</v>
      </c>
      <c r="T35" s="96">
        <f>TRUNC(R35/25)</f>
        <v>5</v>
      </c>
      <c r="U35" s="92"/>
      <c r="V35" s="92"/>
      <c r="W35" s="92"/>
      <c r="X35" s="92"/>
      <c r="Y35" s="92"/>
      <c r="Z35" s="92"/>
      <c r="AA35" s="92"/>
      <c r="AB35" s="92"/>
      <c r="AC35" s="91"/>
      <c r="AD35" s="91"/>
      <c r="AE35" s="91"/>
      <c r="AF35" s="91"/>
      <c r="AG35" s="91"/>
      <c r="AH35" s="91"/>
      <c r="AI35" s="91">
        <f>SUM(U35:AG35)</f>
        <v>0</v>
      </c>
      <c r="AJ35" s="91">
        <f>SUM(U35:AH35)</f>
        <v>0</v>
      </c>
      <c r="AK35" s="97"/>
      <c r="AL35" s="96">
        <f>TRUNC(AJ35/25)</f>
        <v>0</v>
      </c>
      <c r="AM35" s="88">
        <f>R35+AJ35</f>
        <v>125</v>
      </c>
      <c r="AN35" s="88">
        <f>T35+AL35</f>
        <v>5</v>
      </c>
    </row>
    <row r="36" spans="1:40" ht="15" customHeight="1">
      <c r="A36" s="95">
        <v>19</v>
      </c>
      <c r="B36" s="94" t="s">
        <v>123</v>
      </c>
      <c r="C36" s="93"/>
      <c r="D36" s="92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>
        <f>SUM(C36:O36)</f>
        <v>0</v>
      </c>
      <c r="R36" s="91">
        <f>SUM(C36:P36)</f>
        <v>0</v>
      </c>
      <c r="S36" s="101"/>
      <c r="T36" s="96">
        <f>TRUNC(R36/25)</f>
        <v>0</v>
      </c>
      <c r="U36" s="92"/>
      <c r="V36" s="92">
        <v>20</v>
      </c>
      <c r="W36" s="92"/>
      <c r="X36" s="92"/>
      <c r="Y36" s="92"/>
      <c r="Z36" s="92"/>
      <c r="AA36" s="92"/>
      <c r="AB36" s="92"/>
      <c r="AC36" s="91"/>
      <c r="AD36" s="91"/>
      <c r="AE36" s="91"/>
      <c r="AF36" s="91"/>
      <c r="AG36" s="91"/>
      <c r="AH36" s="91">
        <v>105</v>
      </c>
      <c r="AI36" s="91">
        <f>SUM(U36:AG36)</f>
        <v>20</v>
      </c>
      <c r="AJ36" s="91">
        <f>SUM(U36:AH36)</f>
        <v>125</v>
      </c>
      <c r="AK36" s="97" t="s">
        <v>38</v>
      </c>
      <c r="AL36" s="96">
        <f>TRUNC(AJ36/25)</f>
        <v>5</v>
      </c>
      <c r="AM36" s="88">
        <f>R36+AJ36</f>
        <v>125</v>
      </c>
      <c r="AN36" s="88">
        <f>T36+AL36</f>
        <v>5</v>
      </c>
    </row>
    <row r="37" spans="1:40" ht="15" customHeight="1" thickBot="1">
      <c r="A37" s="95">
        <v>20</v>
      </c>
      <c r="B37" s="94" t="s">
        <v>122</v>
      </c>
      <c r="C37" s="93"/>
      <c r="D37" s="92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>
        <f>SUM(C37:O37)</f>
        <v>0</v>
      </c>
      <c r="R37" s="91">
        <f>SUM(C37:P37)</f>
        <v>0</v>
      </c>
      <c r="S37" s="101"/>
      <c r="T37" s="96">
        <f>TRUNC(R37/25)</f>
        <v>0</v>
      </c>
      <c r="U37" s="92"/>
      <c r="V37" s="92"/>
      <c r="W37" s="92"/>
      <c r="X37" s="92"/>
      <c r="Y37" s="92"/>
      <c r="Z37" s="92"/>
      <c r="AA37" s="92"/>
      <c r="AB37" s="92"/>
      <c r="AC37" s="91"/>
      <c r="AD37" s="91"/>
      <c r="AE37" s="91"/>
      <c r="AF37" s="91"/>
      <c r="AG37" s="91">
        <v>320</v>
      </c>
      <c r="AH37" s="91"/>
      <c r="AI37" s="91">
        <f>SUM(U37:AG37)</f>
        <v>320</v>
      </c>
      <c r="AJ37" s="91">
        <f>SUM(U37:AH37)</f>
        <v>320</v>
      </c>
      <c r="AK37" s="97" t="s">
        <v>84</v>
      </c>
      <c r="AL37" s="96">
        <f>TRUNC(AJ37/25)-3</f>
        <v>9</v>
      </c>
      <c r="AM37" s="88">
        <f>R37+AJ37</f>
        <v>320</v>
      </c>
      <c r="AN37" s="88">
        <f>T37+AL37</f>
        <v>9</v>
      </c>
    </row>
    <row r="38" spans="1:40" ht="15" customHeight="1" thickBot="1">
      <c r="A38" s="203" t="s">
        <v>46</v>
      </c>
      <c r="B38" s="204"/>
      <c r="C38" s="87">
        <f t="shared" ref="C38:AJ38" si="16">SUM(C35:C37)</f>
        <v>0</v>
      </c>
      <c r="D38" s="87">
        <f t="shared" si="16"/>
        <v>20</v>
      </c>
      <c r="E38" s="87">
        <f t="shared" si="16"/>
        <v>0</v>
      </c>
      <c r="F38" s="87">
        <f t="shared" si="16"/>
        <v>0</v>
      </c>
      <c r="G38" s="87">
        <f t="shared" si="16"/>
        <v>0</v>
      </c>
      <c r="H38" s="87">
        <f t="shared" si="16"/>
        <v>0</v>
      </c>
      <c r="I38" s="87">
        <f t="shared" si="16"/>
        <v>0</v>
      </c>
      <c r="J38" s="87">
        <f t="shared" si="16"/>
        <v>0</v>
      </c>
      <c r="K38" s="87">
        <f t="shared" si="16"/>
        <v>0</v>
      </c>
      <c r="L38" s="87">
        <f t="shared" si="16"/>
        <v>0</v>
      </c>
      <c r="M38" s="87">
        <f t="shared" si="16"/>
        <v>0</v>
      </c>
      <c r="N38" s="87">
        <f t="shared" si="16"/>
        <v>0</v>
      </c>
      <c r="O38" s="87">
        <f t="shared" si="16"/>
        <v>0</v>
      </c>
      <c r="P38" s="87">
        <f t="shared" si="16"/>
        <v>105</v>
      </c>
      <c r="Q38" s="87">
        <f t="shared" si="16"/>
        <v>20</v>
      </c>
      <c r="R38" s="87">
        <f t="shared" si="16"/>
        <v>125</v>
      </c>
      <c r="S38" s="87">
        <f t="shared" si="16"/>
        <v>0</v>
      </c>
      <c r="T38" s="87">
        <f t="shared" si="16"/>
        <v>5</v>
      </c>
      <c r="U38" s="87">
        <f t="shared" si="16"/>
        <v>0</v>
      </c>
      <c r="V38" s="87">
        <f t="shared" si="16"/>
        <v>20</v>
      </c>
      <c r="W38" s="87">
        <f t="shared" si="16"/>
        <v>0</v>
      </c>
      <c r="X38" s="87">
        <f t="shared" si="16"/>
        <v>0</v>
      </c>
      <c r="Y38" s="87">
        <f t="shared" si="16"/>
        <v>0</v>
      </c>
      <c r="Z38" s="87">
        <f t="shared" si="16"/>
        <v>0</v>
      </c>
      <c r="AA38" s="87">
        <f t="shared" si="16"/>
        <v>0</v>
      </c>
      <c r="AB38" s="87">
        <f t="shared" si="16"/>
        <v>0</v>
      </c>
      <c r="AC38" s="87">
        <f t="shared" si="16"/>
        <v>0</v>
      </c>
      <c r="AD38" s="87">
        <f t="shared" si="16"/>
        <v>0</v>
      </c>
      <c r="AE38" s="87">
        <f t="shared" si="16"/>
        <v>0</v>
      </c>
      <c r="AF38" s="87">
        <f t="shared" si="16"/>
        <v>0</v>
      </c>
      <c r="AG38" s="87">
        <f t="shared" si="16"/>
        <v>320</v>
      </c>
      <c r="AH38" s="87">
        <f t="shared" si="16"/>
        <v>105</v>
      </c>
      <c r="AI38" s="87">
        <f t="shared" si="16"/>
        <v>340</v>
      </c>
      <c r="AJ38" s="87">
        <f t="shared" si="16"/>
        <v>445</v>
      </c>
      <c r="AK38" s="87"/>
      <c r="AL38" s="87">
        <f>SUM(AL35:AL37)</f>
        <v>14</v>
      </c>
      <c r="AM38" s="87">
        <f>SUM(AM35:AM37)</f>
        <v>570</v>
      </c>
      <c r="AN38" s="87">
        <f>SUM(AN35:AN37)</f>
        <v>19</v>
      </c>
    </row>
    <row r="39" spans="1:40" ht="15" customHeight="1" thickBot="1">
      <c r="A39" s="200" t="s">
        <v>85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2"/>
    </row>
    <row r="40" spans="1:40" ht="15" customHeight="1">
      <c r="A40" s="103">
        <v>1</v>
      </c>
      <c r="B40" s="102" t="s">
        <v>114</v>
      </c>
      <c r="C40" s="92"/>
      <c r="D40" s="92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>
        <f t="shared" ref="Q40:Q49" si="17">SUM(C40:O40)</f>
        <v>0</v>
      </c>
      <c r="R40" s="91">
        <f t="shared" ref="R40:R49" si="18">SUM(C40:P40)</f>
        <v>0</v>
      </c>
      <c r="S40" s="101"/>
      <c r="T40" s="96">
        <f t="shared" ref="T40:T49" si="19">TRUNC(R40/25)</f>
        <v>0</v>
      </c>
      <c r="U40" s="92"/>
      <c r="V40" s="92"/>
      <c r="W40" s="92">
        <v>20</v>
      </c>
      <c r="X40" s="92"/>
      <c r="Y40" s="92"/>
      <c r="Z40" s="92"/>
      <c r="AA40" s="92"/>
      <c r="AB40" s="92"/>
      <c r="AC40" s="91"/>
      <c r="AD40" s="91"/>
      <c r="AE40" s="91"/>
      <c r="AF40" s="91"/>
      <c r="AG40" s="91"/>
      <c r="AH40" s="91">
        <v>55</v>
      </c>
      <c r="AI40" s="91">
        <f>SUM(U40:AG40)</f>
        <v>20</v>
      </c>
      <c r="AJ40" s="91">
        <f>SUM(U40:AH40)</f>
        <v>75</v>
      </c>
      <c r="AK40" s="97" t="s">
        <v>38</v>
      </c>
      <c r="AL40" s="96">
        <f>TRUNC(AJ40/25)</f>
        <v>3</v>
      </c>
      <c r="AM40" s="88">
        <f t="shared" ref="AM40:AM49" si="20">R40+AJ40</f>
        <v>75</v>
      </c>
      <c r="AN40" s="88">
        <f t="shared" ref="AN40:AN49" si="21">T40+AL40</f>
        <v>3</v>
      </c>
    </row>
    <row r="41" spans="1:40" ht="15" customHeight="1">
      <c r="A41" s="95">
        <v>2</v>
      </c>
      <c r="B41" s="100" t="s">
        <v>112</v>
      </c>
      <c r="C41" s="92">
        <v>20</v>
      </c>
      <c r="D41" s="92"/>
      <c r="E41" s="91">
        <v>20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>
        <v>35</v>
      </c>
      <c r="Q41" s="91">
        <f t="shared" si="17"/>
        <v>40</v>
      </c>
      <c r="R41" s="91">
        <f t="shared" si="18"/>
        <v>75</v>
      </c>
      <c r="S41" s="97" t="s">
        <v>38</v>
      </c>
      <c r="T41" s="96">
        <f t="shared" si="19"/>
        <v>3</v>
      </c>
      <c r="U41" s="92"/>
      <c r="V41" s="92"/>
      <c r="W41" s="92"/>
      <c r="X41" s="92"/>
      <c r="Y41" s="92"/>
      <c r="Z41" s="92"/>
      <c r="AA41" s="92"/>
      <c r="AB41" s="92"/>
      <c r="AC41" s="91"/>
      <c r="AD41" s="91"/>
      <c r="AE41" s="91"/>
      <c r="AF41" s="91"/>
      <c r="AG41" s="91"/>
      <c r="AH41" s="91"/>
      <c r="AI41" s="91">
        <f>SUM(U41:AG41)</f>
        <v>0</v>
      </c>
      <c r="AJ41" s="91">
        <f>SUM(U41:AH41)</f>
        <v>0</v>
      </c>
      <c r="AK41" s="97"/>
      <c r="AL41" s="96">
        <f>TRUNC(AJ41/25)</f>
        <v>0</v>
      </c>
      <c r="AM41" s="88">
        <f t="shared" si="20"/>
        <v>75</v>
      </c>
      <c r="AN41" s="88">
        <f t="shared" si="21"/>
        <v>3</v>
      </c>
    </row>
    <row r="42" spans="1:40" ht="15" customHeight="1">
      <c r="A42" s="95">
        <v>3</v>
      </c>
      <c r="B42" s="100" t="s">
        <v>121</v>
      </c>
      <c r="C42" s="92">
        <v>10</v>
      </c>
      <c r="D42" s="92"/>
      <c r="E42" s="91">
        <v>20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>
        <v>45</v>
      </c>
      <c r="Q42" s="91">
        <f t="shared" si="17"/>
        <v>30</v>
      </c>
      <c r="R42" s="91">
        <f t="shared" si="18"/>
        <v>75</v>
      </c>
      <c r="S42" s="101" t="s">
        <v>38</v>
      </c>
      <c r="T42" s="96">
        <f t="shared" si="19"/>
        <v>3</v>
      </c>
      <c r="U42" s="92"/>
      <c r="V42" s="92"/>
      <c r="W42" s="92"/>
      <c r="X42" s="92"/>
      <c r="Y42" s="92"/>
      <c r="Z42" s="92"/>
      <c r="AA42" s="92"/>
      <c r="AB42" s="92"/>
      <c r="AC42" s="91"/>
      <c r="AD42" s="91"/>
      <c r="AE42" s="91"/>
      <c r="AF42" s="91"/>
      <c r="AG42" s="91"/>
      <c r="AH42" s="91"/>
      <c r="AI42" s="91">
        <f>SUM(U42:AG42)</f>
        <v>0</v>
      </c>
      <c r="AJ42" s="91">
        <f>SUM(U42:AH42)</f>
        <v>0</v>
      </c>
      <c r="AK42" s="97"/>
      <c r="AL42" s="96">
        <f>TRUNC(AJ42/25)</f>
        <v>0</v>
      </c>
      <c r="AM42" s="88">
        <f t="shared" si="20"/>
        <v>75</v>
      </c>
      <c r="AN42" s="88">
        <f t="shared" si="21"/>
        <v>3</v>
      </c>
    </row>
    <row r="43" spans="1:40" ht="15" customHeight="1">
      <c r="A43" s="95">
        <v>4</v>
      </c>
      <c r="B43" s="107" t="s">
        <v>120</v>
      </c>
      <c r="C43" s="92">
        <v>15</v>
      </c>
      <c r="D43" s="92"/>
      <c r="E43" s="92">
        <v>5</v>
      </c>
      <c r="F43" s="92"/>
      <c r="G43" s="92"/>
      <c r="H43" s="92"/>
      <c r="I43" s="92"/>
      <c r="J43" s="92"/>
      <c r="K43" s="91"/>
      <c r="L43" s="91"/>
      <c r="M43" s="91"/>
      <c r="N43" s="91"/>
      <c r="O43" s="91"/>
      <c r="P43" s="91">
        <v>30</v>
      </c>
      <c r="Q43" s="91">
        <f t="shared" si="17"/>
        <v>20</v>
      </c>
      <c r="R43" s="91">
        <f t="shared" si="18"/>
        <v>50</v>
      </c>
      <c r="S43" s="97" t="s">
        <v>38</v>
      </c>
      <c r="T43" s="96">
        <f t="shared" si="19"/>
        <v>2</v>
      </c>
      <c r="U43" s="92"/>
      <c r="V43" s="92"/>
      <c r="W43" s="92"/>
      <c r="X43" s="92"/>
      <c r="Y43" s="92"/>
      <c r="Z43" s="92"/>
      <c r="AA43" s="92"/>
      <c r="AB43" s="92"/>
      <c r="AC43" s="91"/>
      <c r="AD43" s="91"/>
      <c r="AE43" s="91"/>
      <c r="AF43" s="91"/>
      <c r="AG43" s="91"/>
      <c r="AH43" s="91"/>
      <c r="AI43" s="91"/>
      <c r="AJ43" s="91"/>
      <c r="AK43" s="97"/>
      <c r="AL43" s="96"/>
      <c r="AM43" s="88">
        <f t="shared" si="20"/>
        <v>50</v>
      </c>
      <c r="AN43" s="88">
        <f t="shared" si="21"/>
        <v>2</v>
      </c>
    </row>
    <row r="44" spans="1:40" ht="15" customHeight="1">
      <c r="A44" s="95">
        <v>5</v>
      </c>
      <c r="B44" s="100" t="s">
        <v>119</v>
      </c>
      <c r="C44" s="92"/>
      <c r="D44" s="92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>
        <f t="shared" si="17"/>
        <v>0</v>
      </c>
      <c r="R44" s="91">
        <f t="shared" si="18"/>
        <v>0</v>
      </c>
      <c r="S44" s="101"/>
      <c r="T44" s="96">
        <f t="shared" si="19"/>
        <v>0</v>
      </c>
      <c r="U44" s="92">
        <v>30</v>
      </c>
      <c r="V44" s="92">
        <v>5</v>
      </c>
      <c r="W44" s="92"/>
      <c r="X44" s="92"/>
      <c r="Y44" s="92"/>
      <c r="Z44" s="92"/>
      <c r="AA44" s="92"/>
      <c r="AB44" s="92"/>
      <c r="AC44" s="91"/>
      <c r="AD44" s="91"/>
      <c r="AE44" s="91"/>
      <c r="AF44" s="91"/>
      <c r="AG44" s="91"/>
      <c r="AH44" s="91">
        <v>40</v>
      </c>
      <c r="AI44" s="91">
        <f t="shared" ref="AI44:AI49" si="22">SUM(U44:AG44)</f>
        <v>35</v>
      </c>
      <c r="AJ44" s="91">
        <f t="shared" ref="AJ44:AJ49" si="23">SUM(U44:AH44)</f>
        <v>75</v>
      </c>
      <c r="AK44" s="97" t="s">
        <v>38</v>
      </c>
      <c r="AL44" s="96">
        <f t="shared" ref="AL44:AL49" si="24">TRUNC(AJ44/25)</f>
        <v>3</v>
      </c>
      <c r="AM44" s="88">
        <f t="shared" si="20"/>
        <v>75</v>
      </c>
      <c r="AN44" s="88">
        <f t="shared" si="21"/>
        <v>3</v>
      </c>
    </row>
    <row r="45" spans="1:40" ht="15" customHeight="1">
      <c r="A45" s="95">
        <v>6</v>
      </c>
      <c r="B45" s="100" t="s">
        <v>118</v>
      </c>
      <c r="C45" s="92">
        <v>20</v>
      </c>
      <c r="D45" s="92">
        <v>20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>
        <v>35</v>
      </c>
      <c r="Q45" s="91">
        <f t="shared" si="17"/>
        <v>40</v>
      </c>
      <c r="R45" s="91">
        <f t="shared" si="18"/>
        <v>75</v>
      </c>
      <c r="S45" s="97" t="s">
        <v>38</v>
      </c>
      <c r="T45" s="96">
        <f t="shared" si="19"/>
        <v>3</v>
      </c>
      <c r="U45" s="92"/>
      <c r="V45" s="92"/>
      <c r="W45" s="92"/>
      <c r="X45" s="92"/>
      <c r="Y45" s="92"/>
      <c r="Z45" s="92"/>
      <c r="AA45" s="92"/>
      <c r="AB45" s="92"/>
      <c r="AC45" s="91"/>
      <c r="AD45" s="91"/>
      <c r="AE45" s="91"/>
      <c r="AF45" s="91"/>
      <c r="AG45" s="91"/>
      <c r="AH45" s="91"/>
      <c r="AI45" s="91">
        <f t="shared" si="22"/>
        <v>0</v>
      </c>
      <c r="AJ45" s="91">
        <f t="shared" si="23"/>
        <v>0</v>
      </c>
      <c r="AK45" s="97"/>
      <c r="AL45" s="96">
        <f t="shared" si="24"/>
        <v>0</v>
      </c>
      <c r="AM45" s="88">
        <f t="shared" si="20"/>
        <v>75</v>
      </c>
      <c r="AN45" s="88">
        <f t="shared" si="21"/>
        <v>3</v>
      </c>
    </row>
    <row r="46" spans="1:40" ht="15" customHeight="1">
      <c r="A46" s="95">
        <v>7</v>
      </c>
      <c r="B46" s="100" t="s">
        <v>111</v>
      </c>
      <c r="C46" s="92"/>
      <c r="D46" s="106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>
        <f t="shared" si="17"/>
        <v>0</v>
      </c>
      <c r="R46" s="91">
        <f t="shared" si="18"/>
        <v>0</v>
      </c>
      <c r="S46" s="97"/>
      <c r="T46" s="96">
        <f t="shared" si="19"/>
        <v>0</v>
      </c>
      <c r="U46" s="92">
        <v>10</v>
      </c>
      <c r="V46" s="92">
        <v>10</v>
      </c>
      <c r="W46" s="92"/>
      <c r="X46" s="92"/>
      <c r="Y46" s="92"/>
      <c r="Z46" s="92"/>
      <c r="AA46" s="92"/>
      <c r="AB46" s="92"/>
      <c r="AC46" s="91"/>
      <c r="AD46" s="91"/>
      <c r="AE46" s="91"/>
      <c r="AF46" s="91"/>
      <c r="AG46" s="91"/>
      <c r="AH46" s="91">
        <v>55</v>
      </c>
      <c r="AI46" s="91">
        <f t="shared" si="22"/>
        <v>20</v>
      </c>
      <c r="AJ46" s="91">
        <f t="shared" si="23"/>
        <v>75</v>
      </c>
      <c r="AK46" s="97" t="s">
        <v>38</v>
      </c>
      <c r="AL46" s="96">
        <f t="shared" si="24"/>
        <v>3</v>
      </c>
      <c r="AM46" s="88">
        <f t="shared" si="20"/>
        <v>75</v>
      </c>
      <c r="AN46" s="88">
        <f t="shared" si="21"/>
        <v>3</v>
      </c>
    </row>
    <row r="47" spans="1:40" ht="15" customHeight="1">
      <c r="A47" s="95">
        <v>8</v>
      </c>
      <c r="B47" s="100" t="s">
        <v>110</v>
      </c>
      <c r="C47" s="92">
        <v>25</v>
      </c>
      <c r="D47" s="106"/>
      <c r="E47" s="91">
        <v>15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>
        <v>35</v>
      </c>
      <c r="Q47" s="91">
        <f t="shared" si="17"/>
        <v>40</v>
      </c>
      <c r="R47" s="91">
        <f t="shared" si="18"/>
        <v>75</v>
      </c>
      <c r="S47" s="101" t="s">
        <v>41</v>
      </c>
      <c r="T47" s="96">
        <f t="shared" si="19"/>
        <v>3</v>
      </c>
      <c r="U47" s="92"/>
      <c r="V47" s="92"/>
      <c r="W47" s="92"/>
      <c r="X47" s="92"/>
      <c r="Y47" s="92"/>
      <c r="Z47" s="92"/>
      <c r="AA47" s="92"/>
      <c r="AB47" s="92"/>
      <c r="AC47" s="91"/>
      <c r="AD47" s="91"/>
      <c r="AE47" s="91"/>
      <c r="AF47" s="91"/>
      <c r="AG47" s="91"/>
      <c r="AH47" s="91"/>
      <c r="AI47" s="91">
        <f t="shared" si="22"/>
        <v>0</v>
      </c>
      <c r="AJ47" s="91">
        <f t="shared" si="23"/>
        <v>0</v>
      </c>
      <c r="AK47" s="97"/>
      <c r="AL47" s="96">
        <f t="shared" si="24"/>
        <v>0</v>
      </c>
      <c r="AM47" s="88">
        <f t="shared" si="20"/>
        <v>75</v>
      </c>
      <c r="AN47" s="88">
        <f t="shared" si="21"/>
        <v>3</v>
      </c>
    </row>
    <row r="48" spans="1:40" ht="15" customHeight="1">
      <c r="A48" s="95">
        <v>9</v>
      </c>
      <c r="B48" s="100" t="s">
        <v>108</v>
      </c>
      <c r="C48" s="92"/>
      <c r="D48" s="106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>
        <f t="shared" si="17"/>
        <v>0</v>
      </c>
      <c r="R48" s="91">
        <f t="shared" si="18"/>
        <v>0</v>
      </c>
      <c r="S48" s="101"/>
      <c r="T48" s="96">
        <f t="shared" si="19"/>
        <v>0</v>
      </c>
      <c r="U48" s="92">
        <v>15</v>
      </c>
      <c r="V48" s="92">
        <v>15</v>
      </c>
      <c r="W48" s="92"/>
      <c r="X48" s="92"/>
      <c r="Y48" s="92"/>
      <c r="Z48" s="92"/>
      <c r="AA48" s="92"/>
      <c r="AB48" s="92"/>
      <c r="AC48" s="91"/>
      <c r="AD48" s="91"/>
      <c r="AE48" s="91"/>
      <c r="AF48" s="91"/>
      <c r="AG48" s="91"/>
      <c r="AH48" s="91">
        <v>45</v>
      </c>
      <c r="AI48" s="91">
        <f t="shared" si="22"/>
        <v>30</v>
      </c>
      <c r="AJ48" s="91">
        <f t="shared" si="23"/>
        <v>75</v>
      </c>
      <c r="AK48" s="97" t="s">
        <v>38</v>
      </c>
      <c r="AL48" s="96">
        <f t="shared" si="24"/>
        <v>3</v>
      </c>
      <c r="AM48" s="88">
        <f t="shared" si="20"/>
        <v>75</v>
      </c>
      <c r="AN48" s="88">
        <f t="shared" si="21"/>
        <v>3</v>
      </c>
    </row>
    <row r="49" spans="1:40" ht="15" customHeight="1" thickBot="1">
      <c r="A49" s="99">
        <v>10</v>
      </c>
      <c r="B49" s="98" t="s">
        <v>107</v>
      </c>
      <c r="C49" s="92">
        <v>15</v>
      </c>
      <c r="D49" s="105"/>
      <c r="E49" s="104">
        <v>15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>
        <v>45</v>
      </c>
      <c r="Q49" s="91">
        <f t="shared" si="17"/>
        <v>30</v>
      </c>
      <c r="R49" s="91">
        <f t="shared" si="18"/>
        <v>75</v>
      </c>
      <c r="S49" s="97" t="s">
        <v>38</v>
      </c>
      <c r="T49" s="96">
        <f t="shared" si="19"/>
        <v>3</v>
      </c>
      <c r="U49" s="92"/>
      <c r="V49" s="92"/>
      <c r="W49" s="92"/>
      <c r="X49" s="92"/>
      <c r="Y49" s="92"/>
      <c r="Z49" s="92"/>
      <c r="AA49" s="92"/>
      <c r="AB49" s="92"/>
      <c r="AC49" s="91"/>
      <c r="AD49" s="91"/>
      <c r="AE49" s="91"/>
      <c r="AF49" s="91"/>
      <c r="AG49" s="91"/>
      <c r="AH49" s="91"/>
      <c r="AI49" s="91">
        <f t="shared" si="22"/>
        <v>0</v>
      </c>
      <c r="AJ49" s="91">
        <f t="shared" si="23"/>
        <v>0</v>
      </c>
      <c r="AK49" s="97"/>
      <c r="AL49" s="96">
        <f t="shared" si="24"/>
        <v>0</v>
      </c>
      <c r="AM49" s="88">
        <f t="shared" si="20"/>
        <v>75</v>
      </c>
      <c r="AN49" s="88">
        <f t="shared" si="21"/>
        <v>3</v>
      </c>
    </row>
    <row r="50" spans="1:40" ht="15" customHeight="1" thickBot="1">
      <c r="A50" s="203" t="s">
        <v>46</v>
      </c>
      <c r="B50" s="204"/>
      <c r="C50" s="87">
        <f t="shared" ref="C50:R50" si="25">SUM(C40:C49)</f>
        <v>105</v>
      </c>
      <c r="D50" s="87">
        <f t="shared" si="25"/>
        <v>20</v>
      </c>
      <c r="E50" s="87">
        <f t="shared" si="25"/>
        <v>75</v>
      </c>
      <c r="F50" s="87">
        <f t="shared" si="25"/>
        <v>0</v>
      </c>
      <c r="G50" s="87">
        <f t="shared" si="25"/>
        <v>0</v>
      </c>
      <c r="H50" s="87">
        <f t="shared" si="25"/>
        <v>0</v>
      </c>
      <c r="I50" s="87">
        <f t="shared" si="25"/>
        <v>0</v>
      </c>
      <c r="J50" s="87">
        <f t="shared" si="25"/>
        <v>0</v>
      </c>
      <c r="K50" s="87">
        <f t="shared" si="25"/>
        <v>0</v>
      </c>
      <c r="L50" s="87">
        <f t="shared" si="25"/>
        <v>0</v>
      </c>
      <c r="M50" s="87">
        <f t="shared" si="25"/>
        <v>0</v>
      </c>
      <c r="N50" s="87">
        <f t="shared" si="25"/>
        <v>0</v>
      </c>
      <c r="O50" s="87">
        <f t="shared" si="25"/>
        <v>0</v>
      </c>
      <c r="P50" s="87">
        <f t="shared" si="25"/>
        <v>225</v>
      </c>
      <c r="Q50" s="87">
        <f t="shared" si="25"/>
        <v>200</v>
      </c>
      <c r="R50" s="87">
        <f t="shared" si="25"/>
        <v>425</v>
      </c>
      <c r="S50" s="87" t="s">
        <v>47</v>
      </c>
      <c r="T50" s="87">
        <f t="shared" ref="T50:AN50" si="26">SUM(T40:T49)</f>
        <v>17</v>
      </c>
      <c r="U50" s="87">
        <f t="shared" si="26"/>
        <v>55</v>
      </c>
      <c r="V50" s="87">
        <f t="shared" si="26"/>
        <v>30</v>
      </c>
      <c r="W50" s="87">
        <f t="shared" si="26"/>
        <v>20</v>
      </c>
      <c r="X50" s="87">
        <f t="shared" si="26"/>
        <v>0</v>
      </c>
      <c r="Y50" s="87">
        <f t="shared" si="26"/>
        <v>0</v>
      </c>
      <c r="Z50" s="87">
        <f t="shared" si="26"/>
        <v>0</v>
      </c>
      <c r="AA50" s="87">
        <f t="shared" si="26"/>
        <v>0</v>
      </c>
      <c r="AB50" s="87">
        <f t="shared" si="26"/>
        <v>0</v>
      </c>
      <c r="AC50" s="87">
        <f t="shared" si="26"/>
        <v>0</v>
      </c>
      <c r="AD50" s="87">
        <f t="shared" si="26"/>
        <v>0</v>
      </c>
      <c r="AE50" s="87">
        <f t="shared" si="26"/>
        <v>0</v>
      </c>
      <c r="AF50" s="87">
        <f t="shared" si="26"/>
        <v>0</v>
      </c>
      <c r="AG50" s="87">
        <f t="shared" si="26"/>
        <v>0</v>
      </c>
      <c r="AH50" s="87">
        <f t="shared" si="26"/>
        <v>195</v>
      </c>
      <c r="AI50" s="87">
        <f t="shared" si="26"/>
        <v>105</v>
      </c>
      <c r="AJ50" s="87">
        <f t="shared" si="26"/>
        <v>300</v>
      </c>
      <c r="AK50" s="87">
        <f t="shared" si="26"/>
        <v>0</v>
      </c>
      <c r="AL50" s="87">
        <f t="shared" si="26"/>
        <v>12</v>
      </c>
      <c r="AM50" s="87">
        <f t="shared" si="26"/>
        <v>725</v>
      </c>
      <c r="AN50" s="87">
        <f t="shared" si="26"/>
        <v>29</v>
      </c>
    </row>
    <row r="51" spans="1:40" ht="15" customHeight="1" thickBot="1">
      <c r="A51" s="200" t="s">
        <v>92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2"/>
    </row>
    <row r="52" spans="1:40" ht="15" customHeight="1">
      <c r="A52" s="103">
        <v>1</v>
      </c>
      <c r="B52" s="102" t="s">
        <v>117</v>
      </c>
      <c r="C52" s="92"/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>
        <f t="shared" ref="Q52:Q61" si="27">SUM(C52:O52)</f>
        <v>0</v>
      </c>
      <c r="R52" s="91">
        <f t="shared" ref="R52:R61" si="28">SUM(C52:P52)</f>
        <v>0</v>
      </c>
      <c r="S52" s="101"/>
      <c r="T52" s="96">
        <f t="shared" ref="T52:T61" si="29">TRUNC(R52/25)</f>
        <v>0</v>
      </c>
      <c r="U52" s="92">
        <v>35</v>
      </c>
      <c r="V52" s="92">
        <v>5</v>
      </c>
      <c r="W52" s="92"/>
      <c r="X52" s="92"/>
      <c r="Y52" s="92"/>
      <c r="Z52" s="92"/>
      <c r="AA52" s="92"/>
      <c r="AB52" s="92"/>
      <c r="AC52" s="91"/>
      <c r="AD52" s="91"/>
      <c r="AE52" s="91"/>
      <c r="AF52" s="91"/>
      <c r="AG52" s="91"/>
      <c r="AH52" s="91">
        <v>35</v>
      </c>
      <c r="AI52" s="91">
        <f t="shared" ref="AI52:AI61" si="30">SUM(U52:AG52)</f>
        <v>40</v>
      </c>
      <c r="AJ52" s="91">
        <f t="shared" ref="AJ52:AJ61" si="31">SUM(U52:AH52)</f>
        <v>75</v>
      </c>
      <c r="AK52" s="97" t="s">
        <v>38</v>
      </c>
      <c r="AL52" s="96">
        <f t="shared" ref="AL52:AL61" si="32">TRUNC(AJ52/25)</f>
        <v>3</v>
      </c>
      <c r="AM52" s="88">
        <f t="shared" ref="AM52:AM61" si="33">R52+AJ52</f>
        <v>75</v>
      </c>
      <c r="AN52" s="88">
        <f t="shared" ref="AN52:AN61" si="34">T52+AL52</f>
        <v>3</v>
      </c>
    </row>
    <row r="53" spans="1:40" ht="15" customHeight="1">
      <c r="A53" s="95">
        <v>2</v>
      </c>
      <c r="B53" s="100" t="s">
        <v>116</v>
      </c>
      <c r="C53" s="92"/>
      <c r="D53" s="92"/>
      <c r="E53" s="91"/>
      <c r="F53" s="91"/>
      <c r="G53" s="91"/>
      <c r="H53" s="91"/>
      <c r="I53" s="91"/>
      <c r="J53" s="91"/>
      <c r="K53" s="91"/>
      <c r="L53" s="91"/>
      <c r="M53" s="91"/>
      <c r="N53" s="91">
        <v>30</v>
      </c>
      <c r="O53" s="91"/>
      <c r="P53" s="91">
        <v>45</v>
      </c>
      <c r="Q53" s="91">
        <f t="shared" si="27"/>
        <v>30</v>
      </c>
      <c r="R53" s="91">
        <f t="shared" si="28"/>
        <v>75</v>
      </c>
      <c r="S53" s="97" t="s">
        <v>38</v>
      </c>
      <c r="T53" s="96">
        <f t="shared" si="29"/>
        <v>3</v>
      </c>
      <c r="U53" s="92"/>
      <c r="V53" s="92"/>
      <c r="W53" s="92"/>
      <c r="X53" s="92"/>
      <c r="Y53" s="92"/>
      <c r="Z53" s="92"/>
      <c r="AA53" s="92"/>
      <c r="AB53" s="92"/>
      <c r="AC53" s="91"/>
      <c r="AD53" s="91"/>
      <c r="AE53" s="91"/>
      <c r="AF53" s="91"/>
      <c r="AG53" s="91"/>
      <c r="AH53" s="91"/>
      <c r="AI53" s="91">
        <f t="shared" si="30"/>
        <v>0</v>
      </c>
      <c r="AJ53" s="91">
        <f t="shared" si="31"/>
        <v>0</v>
      </c>
      <c r="AK53" s="97"/>
      <c r="AL53" s="96">
        <f t="shared" si="32"/>
        <v>0</v>
      </c>
      <c r="AM53" s="88">
        <f t="shared" si="33"/>
        <v>75</v>
      </c>
      <c r="AN53" s="88">
        <f t="shared" si="34"/>
        <v>3</v>
      </c>
    </row>
    <row r="54" spans="1:40" ht="15" customHeight="1">
      <c r="A54" s="95">
        <v>3</v>
      </c>
      <c r="B54" s="100" t="s">
        <v>115</v>
      </c>
      <c r="C54" s="92"/>
      <c r="D54" s="92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>
        <f t="shared" si="27"/>
        <v>0</v>
      </c>
      <c r="R54" s="91">
        <f t="shared" si="28"/>
        <v>0</v>
      </c>
      <c r="S54" s="101"/>
      <c r="T54" s="96">
        <f t="shared" si="29"/>
        <v>0</v>
      </c>
      <c r="U54" s="92"/>
      <c r="V54" s="92"/>
      <c r="W54" s="92"/>
      <c r="X54" s="92"/>
      <c r="Y54" s="92"/>
      <c r="Z54" s="92"/>
      <c r="AA54" s="92"/>
      <c r="AB54" s="92"/>
      <c r="AC54" s="91"/>
      <c r="AD54" s="91"/>
      <c r="AE54" s="91"/>
      <c r="AF54" s="91">
        <v>25</v>
      </c>
      <c r="AG54" s="91"/>
      <c r="AH54" s="91">
        <v>50</v>
      </c>
      <c r="AI54" s="91">
        <f t="shared" si="30"/>
        <v>25</v>
      </c>
      <c r="AJ54" s="91">
        <f t="shared" si="31"/>
        <v>75</v>
      </c>
      <c r="AK54" s="97" t="s">
        <v>38</v>
      </c>
      <c r="AL54" s="96">
        <f t="shared" si="32"/>
        <v>3</v>
      </c>
      <c r="AM54" s="88">
        <f t="shared" si="33"/>
        <v>75</v>
      </c>
      <c r="AN54" s="88">
        <f t="shared" si="34"/>
        <v>3</v>
      </c>
    </row>
    <row r="55" spans="1:40" ht="15" customHeight="1">
      <c r="A55" s="95">
        <v>4</v>
      </c>
      <c r="B55" s="100" t="s">
        <v>114</v>
      </c>
      <c r="C55" s="92"/>
      <c r="D55" s="92"/>
      <c r="E55" s="92">
        <v>20</v>
      </c>
      <c r="F55" s="92"/>
      <c r="G55" s="92"/>
      <c r="H55" s="92"/>
      <c r="I55" s="92"/>
      <c r="J55" s="92"/>
      <c r="K55" s="91"/>
      <c r="L55" s="91"/>
      <c r="M55" s="91"/>
      <c r="N55" s="91"/>
      <c r="O55" s="91"/>
      <c r="P55" s="91">
        <v>30</v>
      </c>
      <c r="Q55" s="91">
        <f t="shared" si="27"/>
        <v>20</v>
      </c>
      <c r="R55" s="91">
        <f t="shared" si="28"/>
        <v>50</v>
      </c>
      <c r="S55" s="97" t="s">
        <v>38</v>
      </c>
      <c r="T55" s="96">
        <f t="shared" si="29"/>
        <v>2</v>
      </c>
      <c r="U55" s="92"/>
      <c r="V55" s="92"/>
      <c r="W55" s="92"/>
      <c r="X55" s="92"/>
      <c r="Y55" s="92"/>
      <c r="Z55" s="92"/>
      <c r="AA55" s="92"/>
      <c r="AB55" s="92"/>
      <c r="AC55" s="91"/>
      <c r="AD55" s="91"/>
      <c r="AE55" s="91"/>
      <c r="AF55" s="91"/>
      <c r="AG55" s="91"/>
      <c r="AH55" s="91"/>
      <c r="AI55" s="91">
        <f t="shared" si="30"/>
        <v>0</v>
      </c>
      <c r="AJ55" s="91">
        <f t="shared" si="31"/>
        <v>0</v>
      </c>
      <c r="AK55" s="97"/>
      <c r="AL55" s="96">
        <f t="shared" si="32"/>
        <v>0</v>
      </c>
      <c r="AM55" s="88">
        <f t="shared" si="33"/>
        <v>50</v>
      </c>
      <c r="AN55" s="88">
        <f t="shared" si="34"/>
        <v>2</v>
      </c>
    </row>
    <row r="56" spans="1:40" ht="15" customHeight="1">
      <c r="A56" s="95">
        <v>5</v>
      </c>
      <c r="B56" s="100" t="s">
        <v>113</v>
      </c>
      <c r="C56" s="92">
        <v>10</v>
      </c>
      <c r="D56" s="92">
        <v>20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>
        <v>45</v>
      </c>
      <c r="Q56" s="91">
        <f t="shared" si="27"/>
        <v>30</v>
      </c>
      <c r="R56" s="91">
        <f t="shared" si="28"/>
        <v>75</v>
      </c>
      <c r="S56" s="101" t="s">
        <v>38</v>
      </c>
      <c r="T56" s="96">
        <f t="shared" si="29"/>
        <v>3</v>
      </c>
      <c r="U56" s="92"/>
      <c r="V56" s="92"/>
      <c r="W56" s="92"/>
      <c r="X56" s="92"/>
      <c r="Y56" s="92"/>
      <c r="Z56" s="92"/>
      <c r="AA56" s="92"/>
      <c r="AB56" s="92"/>
      <c r="AC56" s="91"/>
      <c r="AD56" s="91"/>
      <c r="AE56" s="91"/>
      <c r="AF56" s="91"/>
      <c r="AG56" s="91"/>
      <c r="AH56" s="91"/>
      <c r="AI56" s="91">
        <f t="shared" si="30"/>
        <v>0</v>
      </c>
      <c r="AJ56" s="91">
        <f t="shared" si="31"/>
        <v>0</v>
      </c>
      <c r="AK56" s="97"/>
      <c r="AL56" s="96">
        <f t="shared" si="32"/>
        <v>0</v>
      </c>
      <c r="AM56" s="88">
        <f t="shared" si="33"/>
        <v>75</v>
      </c>
      <c r="AN56" s="88">
        <f t="shared" si="34"/>
        <v>3</v>
      </c>
    </row>
    <row r="57" spans="1:40" ht="15" customHeight="1">
      <c r="A57" s="95">
        <v>6</v>
      </c>
      <c r="B57" s="100" t="s">
        <v>112</v>
      </c>
      <c r="C57" s="92">
        <v>20</v>
      </c>
      <c r="D57" s="92">
        <v>20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>
        <v>35</v>
      </c>
      <c r="Q57" s="91">
        <f t="shared" si="27"/>
        <v>40</v>
      </c>
      <c r="R57" s="91">
        <f t="shared" si="28"/>
        <v>75</v>
      </c>
      <c r="S57" s="97" t="s">
        <v>38</v>
      </c>
      <c r="T57" s="96">
        <f t="shared" si="29"/>
        <v>3</v>
      </c>
      <c r="U57" s="92"/>
      <c r="V57" s="92"/>
      <c r="W57" s="92"/>
      <c r="X57" s="92"/>
      <c r="Y57" s="92"/>
      <c r="Z57" s="92"/>
      <c r="AA57" s="92"/>
      <c r="AB57" s="92"/>
      <c r="AC57" s="91"/>
      <c r="AD57" s="91"/>
      <c r="AE57" s="91"/>
      <c r="AF57" s="91"/>
      <c r="AG57" s="91"/>
      <c r="AH57" s="91"/>
      <c r="AI57" s="91">
        <f t="shared" si="30"/>
        <v>0</v>
      </c>
      <c r="AJ57" s="91">
        <f t="shared" si="31"/>
        <v>0</v>
      </c>
      <c r="AK57" s="97"/>
      <c r="AL57" s="96">
        <f t="shared" si="32"/>
        <v>0</v>
      </c>
      <c r="AM57" s="88">
        <f t="shared" si="33"/>
        <v>75</v>
      </c>
      <c r="AN57" s="88">
        <f t="shared" si="34"/>
        <v>3</v>
      </c>
    </row>
    <row r="58" spans="1:40" ht="15" customHeight="1">
      <c r="A58" s="95">
        <v>7</v>
      </c>
      <c r="B58" s="100" t="s">
        <v>111</v>
      </c>
      <c r="C58" s="92"/>
      <c r="D58" s="92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>
        <f t="shared" si="27"/>
        <v>0</v>
      </c>
      <c r="R58" s="91">
        <f t="shared" si="28"/>
        <v>0</v>
      </c>
      <c r="S58" s="97"/>
      <c r="T58" s="96">
        <f t="shared" si="29"/>
        <v>0</v>
      </c>
      <c r="U58" s="92">
        <v>10</v>
      </c>
      <c r="V58" s="92"/>
      <c r="W58" s="92">
        <v>10</v>
      </c>
      <c r="X58" s="92"/>
      <c r="Y58" s="92"/>
      <c r="Z58" s="92"/>
      <c r="AA58" s="92"/>
      <c r="AB58" s="92"/>
      <c r="AC58" s="91"/>
      <c r="AD58" s="91"/>
      <c r="AE58" s="91"/>
      <c r="AF58" s="91"/>
      <c r="AG58" s="91"/>
      <c r="AH58" s="91">
        <v>55</v>
      </c>
      <c r="AI58" s="91">
        <f t="shared" si="30"/>
        <v>20</v>
      </c>
      <c r="AJ58" s="91">
        <f t="shared" si="31"/>
        <v>75</v>
      </c>
      <c r="AK58" s="97" t="s">
        <v>38</v>
      </c>
      <c r="AL58" s="96">
        <f t="shared" si="32"/>
        <v>3</v>
      </c>
      <c r="AM58" s="88">
        <f t="shared" si="33"/>
        <v>75</v>
      </c>
      <c r="AN58" s="88">
        <f t="shared" si="34"/>
        <v>3</v>
      </c>
    </row>
    <row r="59" spans="1:40" ht="15" customHeight="1">
      <c r="A59" s="95">
        <v>8</v>
      </c>
      <c r="B59" s="100" t="s">
        <v>110</v>
      </c>
      <c r="C59" s="92">
        <v>25</v>
      </c>
      <c r="D59" s="92"/>
      <c r="E59" s="91">
        <v>15</v>
      </c>
      <c r="F59" s="91"/>
      <c r="G59" s="91"/>
      <c r="H59" s="91" t="s">
        <v>109</v>
      </c>
      <c r="I59" s="91"/>
      <c r="J59" s="91"/>
      <c r="K59" s="91"/>
      <c r="L59" s="91"/>
      <c r="M59" s="91"/>
      <c r="N59" s="91"/>
      <c r="O59" s="91"/>
      <c r="P59" s="91">
        <v>35</v>
      </c>
      <c r="Q59" s="91">
        <f t="shared" si="27"/>
        <v>40</v>
      </c>
      <c r="R59" s="91">
        <f t="shared" si="28"/>
        <v>75</v>
      </c>
      <c r="S59" s="97" t="s">
        <v>41</v>
      </c>
      <c r="T59" s="96">
        <f t="shared" si="29"/>
        <v>3</v>
      </c>
      <c r="U59" s="92"/>
      <c r="V59" s="92"/>
      <c r="W59" s="92"/>
      <c r="X59" s="92"/>
      <c r="Y59" s="92"/>
      <c r="Z59" s="92"/>
      <c r="AA59" s="92"/>
      <c r="AB59" s="92"/>
      <c r="AC59" s="91"/>
      <c r="AD59" s="91"/>
      <c r="AE59" s="91"/>
      <c r="AF59" s="91"/>
      <c r="AG59" s="91"/>
      <c r="AH59" s="91"/>
      <c r="AI59" s="91">
        <f t="shared" si="30"/>
        <v>0</v>
      </c>
      <c r="AJ59" s="91">
        <f t="shared" si="31"/>
        <v>0</v>
      </c>
      <c r="AK59" s="97"/>
      <c r="AL59" s="96">
        <f t="shared" si="32"/>
        <v>0</v>
      </c>
      <c r="AM59" s="88">
        <f t="shared" si="33"/>
        <v>75</v>
      </c>
      <c r="AN59" s="88">
        <f t="shared" si="34"/>
        <v>3</v>
      </c>
    </row>
    <row r="60" spans="1:40" ht="15" customHeight="1">
      <c r="A60" s="95">
        <v>9</v>
      </c>
      <c r="B60" s="100" t="s">
        <v>108</v>
      </c>
      <c r="C60" s="92"/>
      <c r="D60" s="92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>
        <f t="shared" si="27"/>
        <v>0</v>
      </c>
      <c r="R60" s="91">
        <f t="shared" si="28"/>
        <v>0</v>
      </c>
      <c r="S60" s="97"/>
      <c r="T60" s="96">
        <f t="shared" si="29"/>
        <v>0</v>
      </c>
      <c r="U60" s="92">
        <v>15</v>
      </c>
      <c r="V60" s="92">
        <v>15</v>
      </c>
      <c r="W60" s="92"/>
      <c r="X60" s="92"/>
      <c r="Y60" s="92"/>
      <c r="Z60" s="92"/>
      <c r="AA60" s="92"/>
      <c r="AB60" s="92"/>
      <c r="AC60" s="91"/>
      <c r="AD60" s="91"/>
      <c r="AE60" s="91"/>
      <c r="AF60" s="91"/>
      <c r="AG60" s="91"/>
      <c r="AH60" s="91">
        <v>45</v>
      </c>
      <c r="AI60" s="91">
        <f t="shared" si="30"/>
        <v>30</v>
      </c>
      <c r="AJ60" s="91">
        <f t="shared" si="31"/>
        <v>75</v>
      </c>
      <c r="AK60" s="97" t="s">
        <v>38</v>
      </c>
      <c r="AL60" s="96">
        <f t="shared" si="32"/>
        <v>3</v>
      </c>
      <c r="AM60" s="88">
        <f t="shared" si="33"/>
        <v>75</v>
      </c>
      <c r="AN60" s="88">
        <f t="shared" si="34"/>
        <v>3</v>
      </c>
    </row>
    <row r="61" spans="1:40" ht="15" customHeight="1" thickBot="1">
      <c r="A61" s="99">
        <v>10</v>
      </c>
      <c r="B61" s="98" t="s">
        <v>107</v>
      </c>
      <c r="C61" s="92">
        <v>15</v>
      </c>
      <c r="D61" s="92"/>
      <c r="E61" s="91">
        <v>15</v>
      </c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>
        <v>45</v>
      </c>
      <c r="Q61" s="91">
        <f t="shared" si="27"/>
        <v>30</v>
      </c>
      <c r="R61" s="91">
        <f t="shared" si="28"/>
        <v>75</v>
      </c>
      <c r="S61" s="97" t="s">
        <v>38</v>
      </c>
      <c r="T61" s="96">
        <f t="shared" si="29"/>
        <v>3</v>
      </c>
      <c r="U61" s="92"/>
      <c r="V61" s="92"/>
      <c r="W61" s="92"/>
      <c r="X61" s="92"/>
      <c r="Y61" s="92"/>
      <c r="Z61" s="92"/>
      <c r="AA61" s="92"/>
      <c r="AB61" s="92"/>
      <c r="AC61" s="91"/>
      <c r="AD61" s="91"/>
      <c r="AE61" s="91"/>
      <c r="AF61" s="91"/>
      <c r="AG61" s="91"/>
      <c r="AH61" s="91"/>
      <c r="AI61" s="91">
        <f t="shared" si="30"/>
        <v>0</v>
      </c>
      <c r="AJ61" s="91">
        <f t="shared" si="31"/>
        <v>0</v>
      </c>
      <c r="AK61" s="97"/>
      <c r="AL61" s="96">
        <f t="shared" si="32"/>
        <v>0</v>
      </c>
      <c r="AM61" s="88">
        <f t="shared" si="33"/>
        <v>75</v>
      </c>
      <c r="AN61" s="88">
        <f t="shared" si="34"/>
        <v>3</v>
      </c>
    </row>
    <row r="62" spans="1:40" ht="15" customHeight="1" thickBot="1">
      <c r="A62" s="198" t="s">
        <v>46</v>
      </c>
      <c r="B62" s="199"/>
      <c r="C62" s="87">
        <f t="shared" ref="C62:R62" si="35">SUM(C52:C61)</f>
        <v>70</v>
      </c>
      <c r="D62" s="87">
        <f t="shared" si="35"/>
        <v>40</v>
      </c>
      <c r="E62" s="87">
        <f t="shared" si="35"/>
        <v>50</v>
      </c>
      <c r="F62" s="87">
        <f t="shared" si="35"/>
        <v>0</v>
      </c>
      <c r="G62" s="87">
        <f t="shared" si="35"/>
        <v>0</v>
      </c>
      <c r="H62" s="87">
        <f t="shared" si="35"/>
        <v>0</v>
      </c>
      <c r="I62" s="87">
        <f t="shared" si="35"/>
        <v>0</v>
      </c>
      <c r="J62" s="87">
        <f t="shared" si="35"/>
        <v>0</v>
      </c>
      <c r="K62" s="87">
        <f t="shared" si="35"/>
        <v>0</v>
      </c>
      <c r="L62" s="87">
        <f t="shared" si="35"/>
        <v>0</v>
      </c>
      <c r="M62" s="87">
        <f t="shared" si="35"/>
        <v>0</v>
      </c>
      <c r="N62" s="87">
        <f t="shared" si="35"/>
        <v>30</v>
      </c>
      <c r="O62" s="87">
        <f t="shared" si="35"/>
        <v>0</v>
      </c>
      <c r="P62" s="87">
        <f t="shared" si="35"/>
        <v>235</v>
      </c>
      <c r="Q62" s="87">
        <f t="shared" si="35"/>
        <v>190</v>
      </c>
      <c r="R62" s="87">
        <f t="shared" si="35"/>
        <v>425</v>
      </c>
      <c r="S62" s="87" t="s">
        <v>47</v>
      </c>
      <c r="T62" s="87">
        <f t="shared" ref="T62:AN62" si="36">SUM(T52:T61)</f>
        <v>17</v>
      </c>
      <c r="U62" s="87">
        <f t="shared" si="36"/>
        <v>60</v>
      </c>
      <c r="V62" s="87">
        <f t="shared" si="36"/>
        <v>20</v>
      </c>
      <c r="W62" s="87">
        <f t="shared" si="36"/>
        <v>10</v>
      </c>
      <c r="X62" s="87">
        <f t="shared" si="36"/>
        <v>0</v>
      </c>
      <c r="Y62" s="87">
        <f t="shared" si="36"/>
        <v>0</v>
      </c>
      <c r="Z62" s="87">
        <f t="shared" si="36"/>
        <v>0</v>
      </c>
      <c r="AA62" s="87">
        <f t="shared" si="36"/>
        <v>0</v>
      </c>
      <c r="AB62" s="87">
        <f t="shared" si="36"/>
        <v>0</v>
      </c>
      <c r="AC62" s="87">
        <f t="shared" si="36"/>
        <v>0</v>
      </c>
      <c r="AD62" s="87">
        <f t="shared" si="36"/>
        <v>0</v>
      </c>
      <c r="AE62" s="87">
        <f t="shared" si="36"/>
        <v>0</v>
      </c>
      <c r="AF62" s="87">
        <f t="shared" si="36"/>
        <v>25</v>
      </c>
      <c r="AG62" s="87">
        <f t="shared" si="36"/>
        <v>0</v>
      </c>
      <c r="AH62" s="87">
        <f t="shared" si="36"/>
        <v>185</v>
      </c>
      <c r="AI62" s="87">
        <f t="shared" si="36"/>
        <v>115</v>
      </c>
      <c r="AJ62" s="87">
        <f t="shared" si="36"/>
        <v>300</v>
      </c>
      <c r="AK62" s="87">
        <f t="shared" si="36"/>
        <v>0</v>
      </c>
      <c r="AL62" s="87">
        <f t="shared" si="36"/>
        <v>12</v>
      </c>
      <c r="AM62" s="87">
        <f t="shared" si="36"/>
        <v>725</v>
      </c>
      <c r="AN62" s="87">
        <f t="shared" si="36"/>
        <v>29</v>
      </c>
    </row>
    <row r="63" spans="1:40" ht="15" customHeight="1" thickBot="1">
      <c r="A63" s="200" t="s">
        <v>94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2"/>
    </row>
    <row r="64" spans="1:40" ht="15" customHeight="1">
      <c r="A64" s="95">
        <v>1</v>
      </c>
      <c r="B64" s="94" t="s">
        <v>106</v>
      </c>
      <c r="C64" s="93">
        <v>15</v>
      </c>
      <c r="D64" s="92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>
        <v>15</v>
      </c>
      <c r="Q64" s="91">
        <f>SUM(C64:O64)</f>
        <v>15</v>
      </c>
      <c r="R64" s="91">
        <f>SUM(C64:P64)</f>
        <v>30</v>
      </c>
      <c r="S64" s="90" t="s">
        <v>38</v>
      </c>
      <c r="T64" s="89">
        <f>TRUNC(R64/25)</f>
        <v>1</v>
      </c>
      <c r="U64" s="92"/>
      <c r="V64" s="92"/>
      <c r="W64" s="92"/>
      <c r="X64" s="92"/>
      <c r="Y64" s="92"/>
      <c r="Z64" s="92"/>
      <c r="AA64" s="92"/>
      <c r="AB64" s="92"/>
      <c r="AC64" s="91"/>
      <c r="AD64" s="91"/>
      <c r="AE64" s="91"/>
      <c r="AF64" s="91"/>
      <c r="AG64" s="91"/>
      <c r="AH64" s="91"/>
      <c r="AI64" s="91">
        <f>SUM(U64:AG64)</f>
        <v>0</v>
      </c>
      <c r="AJ64" s="91">
        <f>SUM(U64:AH64)</f>
        <v>0</v>
      </c>
      <c r="AK64" s="90"/>
      <c r="AL64" s="89">
        <f>TRUNC(AJ64/25)</f>
        <v>0</v>
      </c>
      <c r="AM64" s="88">
        <f>R64+AJ64</f>
        <v>30</v>
      </c>
      <c r="AN64" s="88">
        <f>T64+AL64</f>
        <v>1</v>
      </c>
    </row>
    <row r="65" spans="1:40" ht="15" customHeight="1" thickBot="1">
      <c r="A65" s="95">
        <v>2</v>
      </c>
      <c r="B65" s="94" t="s">
        <v>105</v>
      </c>
      <c r="C65" s="93"/>
      <c r="D65" s="92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>
        <f>SUM(C65:O65)</f>
        <v>0</v>
      </c>
      <c r="R65" s="91">
        <f>SUM(C65:P65)</f>
        <v>0</v>
      </c>
      <c r="S65" s="90"/>
      <c r="T65" s="89">
        <f>TRUNC(R65/25)</f>
        <v>0</v>
      </c>
      <c r="U65" s="92">
        <v>15</v>
      </c>
      <c r="V65" s="92"/>
      <c r="W65" s="92"/>
      <c r="X65" s="92"/>
      <c r="Y65" s="92"/>
      <c r="Z65" s="92"/>
      <c r="AA65" s="92"/>
      <c r="AB65" s="92"/>
      <c r="AC65" s="91"/>
      <c r="AD65" s="91"/>
      <c r="AE65" s="91"/>
      <c r="AF65" s="91"/>
      <c r="AG65" s="91"/>
      <c r="AH65" s="91">
        <v>15</v>
      </c>
      <c r="AI65" s="91">
        <f>SUM(U65:AG65)</f>
        <v>15</v>
      </c>
      <c r="AJ65" s="91">
        <f>SUM(U65:AH65)</f>
        <v>30</v>
      </c>
      <c r="AK65" s="90" t="s">
        <v>38</v>
      </c>
      <c r="AL65" s="89">
        <f>TRUNC(AJ65/25)</f>
        <v>1</v>
      </c>
      <c r="AM65" s="88">
        <f>R65+AJ65</f>
        <v>30</v>
      </c>
      <c r="AN65" s="88">
        <f>T65+AL65</f>
        <v>1</v>
      </c>
    </row>
    <row r="66" spans="1:40" ht="15" customHeight="1" thickBot="1">
      <c r="A66" s="198" t="s">
        <v>46</v>
      </c>
      <c r="B66" s="199"/>
      <c r="C66" s="87">
        <f t="shared" ref="C66:AN66" si="37">SUM(C64:C65)</f>
        <v>15</v>
      </c>
      <c r="D66" s="87">
        <f t="shared" si="37"/>
        <v>0</v>
      </c>
      <c r="E66" s="87">
        <f t="shared" si="37"/>
        <v>0</v>
      </c>
      <c r="F66" s="87">
        <f t="shared" si="37"/>
        <v>0</v>
      </c>
      <c r="G66" s="87">
        <f t="shared" si="37"/>
        <v>0</v>
      </c>
      <c r="H66" s="87">
        <f t="shared" si="37"/>
        <v>0</v>
      </c>
      <c r="I66" s="87">
        <f t="shared" si="37"/>
        <v>0</v>
      </c>
      <c r="J66" s="87">
        <f t="shared" si="37"/>
        <v>0</v>
      </c>
      <c r="K66" s="87">
        <f t="shared" si="37"/>
        <v>0</v>
      </c>
      <c r="L66" s="87">
        <f t="shared" si="37"/>
        <v>0</v>
      </c>
      <c r="M66" s="87">
        <f t="shared" si="37"/>
        <v>0</v>
      </c>
      <c r="N66" s="87">
        <f t="shared" si="37"/>
        <v>0</v>
      </c>
      <c r="O66" s="87">
        <f t="shared" si="37"/>
        <v>0</v>
      </c>
      <c r="P66" s="87">
        <f t="shared" si="37"/>
        <v>15</v>
      </c>
      <c r="Q66" s="87">
        <f t="shared" si="37"/>
        <v>15</v>
      </c>
      <c r="R66" s="87">
        <f t="shared" si="37"/>
        <v>30</v>
      </c>
      <c r="S66" s="87">
        <f t="shared" si="37"/>
        <v>0</v>
      </c>
      <c r="T66" s="87">
        <f t="shared" si="37"/>
        <v>1</v>
      </c>
      <c r="U66" s="87">
        <f t="shared" si="37"/>
        <v>15</v>
      </c>
      <c r="V66" s="87">
        <f t="shared" si="37"/>
        <v>0</v>
      </c>
      <c r="W66" s="87">
        <f t="shared" si="37"/>
        <v>0</v>
      </c>
      <c r="X66" s="87">
        <f t="shared" si="37"/>
        <v>0</v>
      </c>
      <c r="Y66" s="87">
        <f t="shared" si="37"/>
        <v>0</v>
      </c>
      <c r="Z66" s="87">
        <f t="shared" si="37"/>
        <v>0</v>
      </c>
      <c r="AA66" s="87">
        <f t="shared" si="37"/>
        <v>0</v>
      </c>
      <c r="AB66" s="87">
        <f t="shared" si="37"/>
        <v>0</v>
      </c>
      <c r="AC66" s="87">
        <f t="shared" si="37"/>
        <v>0</v>
      </c>
      <c r="AD66" s="87">
        <f t="shared" si="37"/>
        <v>0</v>
      </c>
      <c r="AE66" s="87">
        <f t="shared" si="37"/>
        <v>0</v>
      </c>
      <c r="AF66" s="87">
        <f t="shared" si="37"/>
        <v>0</v>
      </c>
      <c r="AG66" s="87">
        <f t="shared" si="37"/>
        <v>0</v>
      </c>
      <c r="AH66" s="87">
        <f t="shared" si="37"/>
        <v>15</v>
      </c>
      <c r="AI66" s="87">
        <f t="shared" si="37"/>
        <v>15</v>
      </c>
      <c r="AJ66" s="87">
        <f t="shared" si="37"/>
        <v>30</v>
      </c>
      <c r="AK66" s="87">
        <f t="shared" si="37"/>
        <v>0</v>
      </c>
      <c r="AL66" s="87">
        <f t="shared" si="37"/>
        <v>1</v>
      </c>
      <c r="AM66" s="87">
        <f t="shared" si="37"/>
        <v>60</v>
      </c>
      <c r="AN66" s="87">
        <f t="shared" si="37"/>
        <v>2</v>
      </c>
    </row>
    <row r="67" spans="1:40" ht="15" customHeight="1" thickBot="1">
      <c r="A67" s="205" t="s">
        <v>64</v>
      </c>
      <c r="B67" s="206"/>
      <c r="C67" s="86">
        <f t="shared" ref="C67:R67" si="38">C15+C33+C38+C50+C66</f>
        <v>195</v>
      </c>
      <c r="D67" s="86">
        <f t="shared" si="38"/>
        <v>40</v>
      </c>
      <c r="E67" s="86">
        <f t="shared" si="38"/>
        <v>185</v>
      </c>
      <c r="F67" s="86">
        <f t="shared" si="38"/>
        <v>30</v>
      </c>
      <c r="G67" s="86">
        <f t="shared" si="38"/>
        <v>0</v>
      </c>
      <c r="H67" s="86">
        <f t="shared" si="38"/>
        <v>0</v>
      </c>
      <c r="I67" s="86">
        <f t="shared" si="38"/>
        <v>140</v>
      </c>
      <c r="J67" s="86">
        <f t="shared" si="38"/>
        <v>0</v>
      </c>
      <c r="K67" s="86">
        <f t="shared" si="38"/>
        <v>0</v>
      </c>
      <c r="L67" s="86">
        <f t="shared" si="38"/>
        <v>0</v>
      </c>
      <c r="M67" s="86">
        <f t="shared" si="38"/>
        <v>0</v>
      </c>
      <c r="N67" s="86">
        <f t="shared" si="38"/>
        <v>15</v>
      </c>
      <c r="O67" s="86">
        <f t="shared" si="38"/>
        <v>0</v>
      </c>
      <c r="P67" s="86">
        <f t="shared" si="38"/>
        <v>435</v>
      </c>
      <c r="Q67" s="86">
        <f t="shared" si="38"/>
        <v>605</v>
      </c>
      <c r="R67" s="86">
        <f t="shared" si="38"/>
        <v>1040</v>
      </c>
      <c r="S67" s="86" t="s">
        <v>104</v>
      </c>
      <c r="T67" s="86">
        <f t="shared" ref="T67:AJ67" si="39">T15+T33+T38+T50+T66</f>
        <v>39</v>
      </c>
      <c r="U67" s="86">
        <f t="shared" si="39"/>
        <v>115</v>
      </c>
      <c r="V67" s="86">
        <f t="shared" si="39"/>
        <v>65</v>
      </c>
      <c r="W67" s="86">
        <f t="shared" si="39"/>
        <v>70</v>
      </c>
      <c r="X67" s="86">
        <f t="shared" si="39"/>
        <v>0</v>
      </c>
      <c r="Y67" s="86">
        <f t="shared" si="39"/>
        <v>0</v>
      </c>
      <c r="Z67" s="86">
        <f t="shared" si="39"/>
        <v>0</v>
      </c>
      <c r="AA67" s="86">
        <f t="shared" si="39"/>
        <v>120</v>
      </c>
      <c r="AB67" s="86">
        <f t="shared" si="39"/>
        <v>0</v>
      </c>
      <c r="AC67" s="86">
        <f t="shared" si="39"/>
        <v>0</v>
      </c>
      <c r="AD67" s="86">
        <f t="shared" si="39"/>
        <v>0</v>
      </c>
      <c r="AE67" s="86">
        <f t="shared" si="39"/>
        <v>0</v>
      </c>
      <c r="AF67" s="86">
        <f t="shared" si="39"/>
        <v>15</v>
      </c>
      <c r="AG67" s="86">
        <f t="shared" si="39"/>
        <v>320</v>
      </c>
      <c r="AH67" s="86">
        <f t="shared" si="39"/>
        <v>445</v>
      </c>
      <c r="AI67" s="86">
        <f t="shared" si="39"/>
        <v>705</v>
      </c>
      <c r="AJ67" s="86">
        <f t="shared" si="39"/>
        <v>1150</v>
      </c>
      <c r="AK67" s="86" t="s">
        <v>79</v>
      </c>
      <c r="AL67" s="86">
        <f>AL15+AL33+AL38+AL50+AL66</f>
        <v>38</v>
      </c>
      <c r="AM67" s="86">
        <f>AM15+AM33+AM38+AM50+AM66</f>
        <v>2190</v>
      </c>
      <c r="AN67" s="86">
        <f>AN15+AN33+AN38+AN50+AN66</f>
        <v>77</v>
      </c>
    </row>
    <row r="68" spans="1:40" ht="15" customHeight="1" thickBot="1">
      <c r="A68" s="205" t="s">
        <v>66</v>
      </c>
      <c r="B68" s="206"/>
      <c r="C68" s="86">
        <f t="shared" ref="C68:R68" si="40">C15+C33+C38+C62+C66</f>
        <v>160</v>
      </c>
      <c r="D68" s="86">
        <f t="shared" si="40"/>
        <v>60</v>
      </c>
      <c r="E68" s="86">
        <f t="shared" si="40"/>
        <v>160</v>
      </c>
      <c r="F68" s="86">
        <f t="shared" si="40"/>
        <v>30</v>
      </c>
      <c r="G68" s="86">
        <f t="shared" si="40"/>
        <v>0</v>
      </c>
      <c r="H68" s="86">
        <f t="shared" si="40"/>
        <v>0</v>
      </c>
      <c r="I68" s="86">
        <f t="shared" si="40"/>
        <v>140</v>
      </c>
      <c r="J68" s="86">
        <f t="shared" si="40"/>
        <v>0</v>
      </c>
      <c r="K68" s="86">
        <f t="shared" si="40"/>
        <v>0</v>
      </c>
      <c r="L68" s="86">
        <f t="shared" si="40"/>
        <v>0</v>
      </c>
      <c r="M68" s="86">
        <f t="shared" si="40"/>
        <v>0</v>
      </c>
      <c r="N68" s="86">
        <f t="shared" si="40"/>
        <v>45</v>
      </c>
      <c r="O68" s="86">
        <f t="shared" si="40"/>
        <v>0</v>
      </c>
      <c r="P68" s="86">
        <f t="shared" si="40"/>
        <v>445</v>
      </c>
      <c r="Q68" s="86">
        <f t="shared" si="40"/>
        <v>595</v>
      </c>
      <c r="R68" s="86">
        <f t="shared" si="40"/>
        <v>1040</v>
      </c>
      <c r="S68" s="86" t="s">
        <v>104</v>
      </c>
      <c r="T68" s="86">
        <f t="shared" ref="T68:AJ68" si="41">T15+T33+T38+T62+T66</f>
        <v>39</v>
      </c>
      <c r="U68" s="86">
        <f t="shared" si="41"/>
        <v>120</v>
      </c>
      <c r="V68" s="86">
        <f t="shared" si="41"/>
        <v>55</v>
      </c>
      <c r="W68" s="86">
        <f t="shared" si="41"/>
        <v>60</v>
      </c>
      <c r="X68" s="86">
        <f t="shared" si="41"/>
        <v>0</v>
      </c>
      <c r="Y68" s="86">
        <f t="shared" si="41"/>
        <v>0</v>
      </c>
      <c r="Z68" s="86">
        <f t="shared" si="41"/>
        <v>0</v>
      </c>
      <c r="AA68" s="86">
        <f t="shared" si="41"/>
        <v>120</v>
      </c>
      <c r="AB68" s="86">
        <f t="shared" si="41"/>
        <v>0</v>
      </c>
      <c r="AC68" s="86">
        <f t="shared" si="41"/>
        <v>0</v>
      </c>
      <c r="AD68" s="86">
        <f t="shared" si="41"/>
        <v>0</v>
      </c>
      <c r="AE68" s="86">
        <f t="shared" si="41"/>
        <v>0</v>
      </c>
      <c r="AF68" s="86">
        <f t="shared" si="41"/>
        <v>40</v>
      </c>
      <c r="AG68" s="86">
        <f t="shared" si="41"/>
        <v>320</v>
      </c>
      <c r="AH68" s="86">
        <f t="shared" si="41"/>
        <v>435</v>
      </c>
      <c r="AI68" s="86">
        <f t="shared" si="41"/>
        <v>715</v>
      </c>
      <c r="AJ68" s="86">
        <f t="shared" si="41"/>
        <v>1150</v>
      </c>
      <c r="AK68" s="86" t="s">
        <v>79</v>
      </c>
      <c r="AL68" s="86">
        <f>AL15+AL33+AL38+AL62+AL66</f>
        <v>38</v>
      </c>
      <c r="AM68" s="86">
        <f>AM15+AM33+AM38+AM62+AM66</f>
        <v>2190</v>
      </c>
      <c r="AN68" s="86">
        <f>AN15+AN33+AN38+AN62+AN66</f>
        <v>77</v>
      </c>
    </row>
    <row r="76" spans="1:40" ht="14.25">
      <c r="M76" s="85" t="s">
        <v>98</v>
      </c>
    </row>
    <row r="77" spans="1:40">
      <c r="B77" s="82" t="s">
        <v>99</v>
      </c>
      <c r="N77" s="82" t="s">
        <v>99</v>
      </c>
      <c r="AE77" s="196" t="s">
        <v>99</v>
      </c>
      <c r="AF77" s="197"/>
      <c r="AG77" s="197"/>
      <c r="AH77" s="197"/>
      <c r="AI77" s="197"/>
      <c r="AJ77" s="197"/>
      <c r="AK77" s="197"/>
    </row>
    <row r="78" spans="1:40">
      <c r="B78" s="84" t="s">
        <v>100</v>
      </c>
      <c r="L78" s="83"/>
      <c r="N78" s="197" t="s">
        <v>101</v>
      </c>
      <c r="O78" s="197"/>
      <c r="P78" s="197"/>
      <c r="Q78" s="197"/>
      <c r="R78" s="197"/>
      <c r="S78" s="197"/>
      <c r="T78" s="197"/>
      <c r="AE78" s="197" t="s">
        <v>102</v>
      </c>
      <c r="AF78" s="197"/>
      <c r="AG78" s="197"/>
      <c r="AH78" s="197"/>
      <c r="AI78" s="197"/>
      <c r="AJ78" s="197"/>
      <c r="AK78" s="197"/>
    </row>
  </sheetData>
  <sheetProtection password="C796" sheet="1" objects="1" scenarios="1"/>
  <mergeCells count="24">
    <mergeCell ref="A68:B68"/>
    <mergeCell ref="A1:AN1"/>
    <mergeCell ref="A11:A12"/>
    <mergeCell ref="B11:B12"/>
    <mergeCell ref="C11:T11"/>
    <mergeCell ref="U11:AL11"/>
    <mergeCell ref="AM11:AM12"/>
    <mergeCell ref="AN11:AN12"/>
    <mergeCell ref="AE77:AK77"/>
    <mergeCell ref="N78:T78"/>
    <mergeCell ref="AE78:AK78"/>
    <mergeCell ref="A66:B66"/>
    <mergeCell ref="A13:AN13"/>
    <mergeCell ref="A15:B15"/>
    <mergeCell ref="A16:AN16"/>
    <mergeCell ref="A33:B33"/>
    <mergeCell ref="A34:AN34"/>
    <mergeCell ref="A38:B38"/>
    <mergeCell ref="A39:AN39"/>
    <mergeCell ref="A50:B50"/>
    <mergeCell ref="A51:AN51"/>
    <mergeCell ref="A62:B62"/>
    <mergeCell ref="A63:AN63"/>
    <mergeCell ref="A67:B67"/>
  </mergeCells>
  <printOptions horizontalCentered="1"/>
  <pageMargins left="0" right="0" top="0.98425196850393704" bottom="0.39370078740157483" header="0.51181102362204722" footer="0.19685039370078741"/>
  <pageSetup paperSize="9" scale="36" orientation="landscape" r:id="rId1"/>
  <headerFooter alignWithMargins="0">
    <oddHeader xml:space="preserve">&amp;RZałącznik nr 1do Uchwały Senatu Uniwersytetu Medycznego we Wrocławiu nr 1441z dnia 24 września 2014 r. 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2 rok</vt:lpstr>
      <vt:lpstr>3 rok</vt:lpstr>
      <vt:lpstr>'2 rok'!Obszar_wydruku</vt:lpstr>
      <vt:lpstr>'3 rok'!Obszar_wydruku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Użytkownik systemu Windows</cp:lastModifiedBy>
  <dcterms:created xsi:type="dcterms:W3CDTF">2017-08-24T11:36:57Z</dcterms:created>
  <dcterms:modified xsi:type="dcterms:W3CDTF">2017-09-15T10:09:24Z</dcterms:modified>
</cp:coreProperties>
</file>